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716" activeTab="3"/>
  </bookViews>
  <sheets>
    <sheet name="стр.1" sheetId="1" r:id="rId1"/>
    <sheet name="стр.2 (заполн.отделы УО)" sheetId="2" r:id="rId2"/>
    <sheet name="стр.3( заполн.бухг)" sheetId="3" r:id="rId3"/>
    <sheet name="стр.4( заполн.эконом.)" sheetId="4" r:id="rId4"/>
    <sheet name="Лист1" sheetId="5" r:id="rId5"/>
  </sheets>
  <definedNames>
    <definedName name="_xlnm.Print_Area" localSheetId="0">'стр.1'!$A$1:$DD$32</definedName>
    <definedName name="_xlnm.Print_Area" localSheetId="1">'стр.2 (заполн.отделы УО)'!$A$1:$DD$29</definedName>
    <definedName name="_xlnm.Print_Area" localSheetId="2">'стр.3( заполн.бухг)'!$A$1:$DD$90</definedName>
    <definedName name="_xlnm.Print_Area" localSheetId="3">'стр.4( заполн.эконом.)'!$A$1:$W$70</definedName>
  </definedNames>
  <calcPr fullCalcOnLoad="1"/>
</workbook>
</file>

<file path=xl/sharedStrings.xml><?xml version="1.0" encoding="utf-8"?>
<sst xmlns="http://schemas.openxmlformats.org/spreadsheetml/2006/main" count="303" uniqueCount="212">
  <si>
    <t>Приложение</t>
  </si>
  <si>
    <t>Наименование учреждения</t>
  </si>
  <si>
    <t>ИНН/КПП</t>
  </si>
  <si>
    <t>Адрес фактического местонахождения учреждения</t>
  </si>
  <si>
    <t>Единица измерения</t>
  </si>
  <si>
    <t>руб.</t>
  </si>
  <si>
    <t>Полное наименование учреждения (краткое наименование)</t>
  </si>
  <si>
    <t>Юридический адрес</t>
  </si>
  <si>
    <t>Адрес фактического местонахождения</t>
  </si>
  <si>
    <t>Телефон/факс учреждения</t>
  </si>
  <si>
    <t>Интернет-ресурс/Адрес электронной почты</t>
  </si>
  <si>
    <t>Ф.И.О. руководителя учреждения</t>
  </si>
  <si>
    <t>Контактная информация</t>
  </si>
  <si>
    <t>Ф.И.О. главного бухгалтера</t>
  </si>
  <si>
    <t>ОГРН, дата государственной регистрации</t>
  </si>
  <si>
    <t>Перечень, наименование филиалов учреждения (при наличии)</t>
  </si>
  <si>
    <t>Перечень разрешительных документов, на основании которых учреждение осуществляет деятельность (при наличии)</t>
  </si>
  <si>
    <t>Наименование должности руководителя учреждения</t>
  </si>
  <si>
    <t>1. Реквизиты учреждения</t>
  </si>
  <si>
    <t>2. Сведения о деятельности учреждения</t>
  </si>
  <si>
    <t>2.1. Цели деятельности учреждения:</t>
  </si>
  <si>
    <t>2.2. Виды деятельности учреждения:</t>
  </si>
  <si>
    <t>2.3. Перечень услуг (работ), осуществляемых на платной основе:</t>
  </si>
  <si>
    <t>Наименование показателя</t>
  </si>
  <si>
    <t>из них:</t>
  </si>
  <si>
    <t>в том числе:</t>
  </si>
  <si>
    <t>в т.ч. остаточная стоимость</t>
  </si>
  <si>
    <t>3. Показатели финансового состояния учреждения</t>
  </si>
  <si>
    <t>II. Финансовые активы, всего</t>
  </si>
  <si>
    <t>III. Обязательства, всего</t>
  </si>
  <si>
    <t>- Составляется на последнюю отчетную дату, предшествующую дате составления Плана.</t>
  </si>
  <si>
    <t>4. Перечень движимого и недвижимого имущества учреждения</t>
  </si>
  <si>
    <t>из него:</t>
  </si>
  <si>
    <t>Здания</t>
  </si>
  <si>
    <t>Сооружения</t>
  </si>
  <si>
    <t>Движимое имущество, всего</t>
  </si>
  <si>
    <t>особо ценного</t>
  </si>
  <si>
    <t>Итого:</t>
  </si>
  <si>
    <t>Перечень движимого
и недвижимого имущества учреждения</t>
  </si>
  <si>
    <t>Кол-во, ед.</t>
  </si>
  <si>
    <t>В том числе:</t>
  </si>
  <si>
    <t>закрепленное на праве оперативного управления</t>
  </si>
  <si>
    <t>приобретенное за счет средств, выделенных собственником имущества</t>
  </si>
  <si>
    <t>Недвижимое имущество, всего</t>
  </si>
  <si>
    <t>приобретенное
за счет доходов, полученных
от иной приносящей доход деятельности</t>
  </si>
  <si>
    <t>5. Показатели по поступлениям и выплатам учреждения</t>
  </si>
  <si>
    <t>ПЛАНИРУЕМЫЙ ОСТАТОК СРЕДСТВ НА НАЧАЛО ПЛАНИРУЕМОГО ГОДА:</t>
  </si>
  <si>
    <t>в том числе</t>
  </si>
  <si>
    <t>целевые субсидии</t>
  </si>
  <si>
    <t>бюджетные инвестиции</t>
  </si>
  <si>
    <t>ПОСТУПЛЕНИЕ, всего:</t>
  </si>
  <si>
    <t>Целевые субсидии (расшифровать)</t>
  </si>
  <si>
    <t>Бюджетные инвестиции</t>
  </si>
  <si>
    <t>Поступления от иной приносящей доход деятельности, всего:</t>
  </si>
  <si>
    <t>Х</t>
  </si>
  <si>
    <t>ПЛАНИРУЕМЫЙ ОСТАТОК СРЕДСТВ НА КОНЕЦ ПЛАНИРУЕМОГО ГОДА:</t>
  </si>
  <si>
    <t>ВЫПЛАТЫ, всего:</t>
  </si>
  <si>
    <t>Оплата труда и начисления на выплаты по оплате труда, всего</t>
  </si>
  <si>
    <t>Заработная плата</t>
  </si>
  <si>
    <t>Начисления на выплаты по оплате труда</t>
  </si>
  <si>
    <t>210</t>
  </si>
  <si>
    <t>211</t>
  </si>
  <si>
    <t>212</t>
  </si>
  <si>
    <t>213</t>
  </si>
  <si>
    <t>220</t>
  </si>
  <si>
    <t>Оплата работ, услуг, всего</t>
  </si>
  <si>
    <t>221</t>
  </si>
  <si>
    <t>222</t>
  </si>
  <si>
    <t>223</t>
  </si>
  <si>
    <t>224</t>
  </si>
  <si>
    <t>225</t>
  </si>
  <si>
    <t>226</t>
  </si>
  <si>
    <t>Услуги связи</t>
  </si>
  <si>
    <t>Транспортные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</si>
  <si>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</si>
  <si>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</si>
  <si>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</si>
  <si>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290</t>
  </si>
  <si>
    <t>300</t>
  </si>
  <si>
    <t>310</t>
  </si>
  <si>
    <t>320</t>
  </si>
  <si>
    <t>330</t>
  </si>
  <si>
    <t>340</t>
  </si>
  <si>
    <t>500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</si>
  <si>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</si>
  <si>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</si>
  <si>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</si>
  <si>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</si>
  <si>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</si>
  <si>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</si>
  <si>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</si>
  <si>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Справочно:</t>
  </si>
  <si>
    <t>Объем публичных обязательств, всего</t>
  </si>
  <si>
    <t>(наименование должности руководителя учреждения)</t>
  </si>
  <si>
    <t>Главный бухгалтер</t>
  </si>
  <si>
    <t>Исполнитель</t>
  </si>
  <si>
    <t>(Ф.И.О.)</t>
  </si>
  <si>
    <t>I. Нефинансовые активы, всего</t>
  </si>
  <si>
    <t>Сумма,  руб.</t>
  </si>
  <si>
    <t>Поступления от оказания муниципальным бюджетным учреждением услуг (выполнения работ), предоставление которых для физических и юридических лиц осуществляется на платной основе, всего</t>
  </si>
  <si>
    <t>услуга (работа), выполняемая по мунзаданию</t>
  </si>
  <si>
    <t>на платной основе</t>
  </si>
  <si>
    <t>за счет местного бюджета</t>
  </si>
  <si>
    <t>госполномочия</t>
  </si>
  <si>
    <t>Всего по уровням бюджета</t>
  </si>
  <si>
    <t>расшифровка подписи</t>
  </si>
  <si>
    <t>Начальник финансово-экономической службы</t>
  </si>
  <si>
    <t>МБ</t>
  </si>
  <si>
    <t>РБ</t>
  </si>
  <si>
    <t>ФБ</t>
  </si>
  <si>
    <t>в т.ч</t>
  </si>
  <si>
    <t>местный (МБ)</t>
  </si>
  <si>
    <t>республиканский (РБ)</t>
  </si>
  <si>
    <t>федеральный (ФБ)</t>
  </si>
  <si>
    <t>поступления от платных услуг , выполняемых сверх мунзадания</t>
  </si>
  <si>
    <t>всего по МБ</t>
  </si>
  <si>
    <t>код по бюджетной классификации операции сектора госуправления</t>
  </si>
  <si>
    <t>Итого</t>
  </si>
  <si>
    <t>из них расшифровать:</t>
  </si>
  <si>
    <t>Всего</t>
  </si>
  <si>
    <t>итого</t>
  </si>
  <si>
    <t>Прочие выплаты, из них</t>
  </si>
  <si>
    <t>проезд в отпуск</t>
  </si>
  <si>
    <t>Коммунальные услуги, из них</t>
  </si>
  <si>
    <t>отопление</t>
  </si>
  <si>
    <t>освещение</t>
  </si>
  <si>
    <t>водоснабжение</t>
  </si>
  <si>
    <t>канализация</t>
  </si>
  <si>
    <t>газоснабжение</t>
  </si>
  <si>
    <t>262</t>
  </si>
  <si>
    <t>в т.ч.текущий ремонт</t>
  </si>
  <si>
    <t>в т.ч. остаточная стоимость недвижимого имущества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</si>
  <si>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</si>
  <si>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</si>
  <si>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</si>
  <si>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</si>
  <si>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</si>
  <si>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</si>
  <si>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</si>
  <si>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</si>
  <si>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</si>
  <si>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</si>
  <si>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</si>
  <si>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</si>
  <si>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</si>
  <si>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</si>
  <si>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</si>
  <si>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медикаменты и перевязочные средства</t>
  </si>
  <si>
    <t>продукты питания</t>
  </si>
  <si>
    <t>ГСМ</t>
  </si>
  <si>
    <t>строительные материалы</t>
  </si>
  <si>
    <t>мягкий инвентарь</t>
  </si>
  <si>
    <t>котельно-печное топливо</t>
  </si>
  <si>
    <t>прочие материальные запасы</t>
  </si>
  <si>
    <t>Пособия по социальной помощи населению</t>
  </si>
  <si>
    <t>1.1 Общая балансовая стоимость недвижимого имущества, всего</t>
  </si>
  <si>
    <t>1.1.1 стоимость имущества, закрепленного собственником имущества за учреждением на праве оперативного управления</t>
  </si>
  <si>
    <t>1.1.2 стоимость имущества, приобретенного учреждением за счет выделенных собственником имущества учреждения средств</t>
  </si>
  <si>
    <t xml:space="preserve">1.1.3 стоимость имущества, приобретенного учреждением за счет доходов, полученных от платной и иной приносящей доход деятельности </t>
  </si>
  <si>
    <t>1.2 Общая балансовая стоимость особо ценного движимого имущества</t>
  </si>
  <si>
    <t>2.1 дебиторская задолженность по доходам</t>
  </si>
  <si>
    <t>2.2 дебиторская задолженность по расходам, всего</t>
  </si>
  <si>
    <t>3.1 просроченная кредиторская задолженность, всего</t>
  </si>
  <si>
    <t>3.2 просроченная кредиторская задолженность по расчетам с поставщиками и подрядчиками, всего</t>
  </si>
  <si>
    <t xml:space="preserve">к постановлению Окружной  администрации г.Якутска от 16.02.2012 г № 18 п </t>
  </si>
  <si>
    <t>"Утверждаю"</t>
  </si>
  <si>
    <t>( должность лица, утверждающего план)</t>
  </si>
  <si>
    <t>____________________________________________</t>
  </si>
  <si>
    <t xml:space="preserve">    ( подпись)</t>
  </si>
  <si>
    <t xml:space="preserve">   ( И.О.Фамилия)</t>
  </si>
  <si>
    <t>" 15 "</t>
  </si>
  <si>
    <t>г.</t>
  </si>
  <si>
    <t>( дата утверждения)</t>
  </si>
  <si>
    <t>ПЛАН  ФИНАНСОВО-ХОЗЯЙСТВЕННОЙ ДЕЯТЕЛЬНОСТИ</t>
  </si>
  <si>
    <t>"  15  "</t>
  </si>
  <si>
    <t xml:space="preserve"> ( дата составления)</t>
  </si>
  <si>
    <t xml:space="preserve"> </t>
  </si>
  <si>
    <t>ИНН / КПП</t>
  </si>
  <si>
    <t>Наименование органа, осуществляющего функции  и полномочия учредителя</t>
  </si>
  <si>
    <t>Окружная администрация г.Якутска</t>
  </si>
  <si>
    <t>Устав образовательного  учреждения,Лицензия на образовательную деятельность</t>
  </si>
  <si>
    <t>Руководитель учреждения (заведующая)</t>
  </si>
  <si>
    <t>Чернышова Наталия Викторовна</t>
  </si>
  <si>
    <t>Руденко Елена Николаевна</t>
  </si>
  <si>
    <t>тел.43-97-40</t>
  </si>
  <si>
    <t>Директор</t>
  </si>
  <si>
    <t xml:space="preserve">Муниципальное  общеобразовательное бюджетное учреждение  "Средняя общеобразовательная школа № 9 имени М.И.Кершенгольца" городского округа "город Якутск" </t>
  </si>
  <si>
    <t>1435123592/  143501001</t>
  </si>
  <si>
    <t>677007  г.Якутск  Дзержинского 17</t>
  </si>
  <si>
    <t>Муниципальное  общеобразовательное бюджетное учреждение "Средняя общеобразовательная школа № 9 имени М.И.Кершенгольца" городского округа "город Якутск</t>
  </si>
  <si>
    <t>677000 г.Якутск Дзержинского 17</t>
  </si>
  <si>
    <t>223180</t>
  </si>
  <si>
    <t>Черных Нина Петровна</t>
  </si>
  <si>
    <t>Филатова Наталья Анатольевна</t>
  </si>
  <si>
    <t>439039</t>
  </si>
  <si>
    <t>1021401065003</t>
  </si>
  <si>
    <t>1435123592/ 143501001</t>
  </si>
  <si>
    <t>Машины и оборудование</t>
  </si>
  <si>
    <t>Транспортные средства</t>
  </si>
  <si>
    <t>Производственный и хозяйственный инвентарь</t>
  </si>
  <si>
    <t>Библиотечный фонд</t>
  </si>
  <si>
    <t>Прочие основные средства</t>
  </si>
  <si>
    <t>Материальные запасы</t>
  </si>
  <si>
    <t>Субсидии на выполнение муниципального задания</t>
  </si>
  <si>
    <t>Основной целью общеобразовательного учреждения является:                                                          1. создание условий для реализации гражданам Российской Федерации гарантированного государством права на получение общедоступного и бесплатного начального общего, основного общего и среднего (полного) общего образования.                                                                              2. приобщение к духовно-нравственным ценностям, формирование общей культуры личности обучающихся, воспитанников на основе освоения основных общеобразовательных программ, их адаптации к жизни в обществе, создание основы для осознанного выбора будущей профессии и последующего освоения основных профессиональных образовательных программ, воспитание гражданственности, трудолюбия, уважения к правам и свободам человека, любви к окружающей природе, Родине, семье, формирование здорового образа жизни.</t>
  </si>
  <si>
    <t>Учреждение вправе оказывать дополнительные платные образовательные услуги населению, предприятиям, учреждениям и организациям, не предусмотренные образовательными программами и государственными образовательными стандартами:                                                 а) подготовка детей дошкольного возраста к школьному обучению;                                                   б) подготовка к сдаче ЕГЭ выпсукников прошлых лет;                                                                           в) проблемные курсы Ресурсного центра для педагогов;                                                                     г) введение дополнительных (платных) кружкой и секций.</t>
  </si>
  <si>
    <t xml:space="preserve">Учреждение имеет право осуществлять следующие виды деятельности:
- на бесплатной основе реализует  общеобразовательные программы начального общего, основного общего и среднего (полного) общего образования.
</t>
  </si>
  <si>
    <t>Начальник   УО   ОА  ГО "город Якутск"</t>
  </si>
  <si>
    <t>С.С.Татаринова</t>
  </si>
  <si>
    <t>января</t>
  </si>
  <si>
    <t>на 2013  год</t>
  </si>
  <si>
    <t>2013 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</si>
</sst>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7"/>
      <name val="Times New Roman"/>
      <family val="1"/>
    </font>
    <font>
      <sz val="6.5"/>
      <name val="Times New Roman"/>
      <family val="1"/>
    </font>
    <font>
      <sz val="9"/>
      <name val="Arial Cyr"/>
      <family val="0"/>
    </font>
    <font>
      <i/>
      <sz val="9"/>
      <name val="Times New Roman"/>
      <family val="1"/>
    </font>
    <font>
      <sz val="12"/>
      <name val="Times New Roman"/>
      <family val="1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u val="single"/>
      <sz val="11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4" xfId="0" applyFont="1" applyBorder="1" applyAlignment="1">
      <alignment horizontal="left" wrapText="1" indent="2"/>
    </xf>
    <xf numFmtId="0" fontId="5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13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15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1" fillId="0" borderId="15" xfId="0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left" vertical="top"/>
    </xf>
    <xf numFmtId="0" fontId="12" fillId="0" borderId="15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 indent="2"/>
    </xf>
    <xf numFmtId="0" fontId="8" fillId="0" borderId="1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6" xfId="0" applyBorder="1" applyAlignment="1">
      <alignment/>
    </xf>
    <xf numFmtId="0" fontId="9" fillId="0" borderId="16" xfId="0" applyFont="1" applyBorder="1" applyAlignment="1">
      <alignment horizontal="left"/>
    </xf>
    <xf numFmtId="0" fontId="9" fillId="0" borderId="16" xfId="0" applyFont="1" applyBorder="1" applyAlignment="1">
      <alignment horizontal="left" vertical="top"/>
    </xf>
    <xf numFmtId="0" fontId="8" fillId="0" borderId="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15" fillId="0" borderId="16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14" xfId="0" applyFill="1" applyBorder="1" applyAlignment="1">
      <alignment vertical="center" wrapText="1"/>
    </xf>
    <xf numFmtId="0" fontId="8" fillId="0" borderId="0" xfId="0" applyFont="1" applyFill="1" applyAlignment="1">
      <alignment horizontal="left"/>
    </xf>
    <xf numFmtId="0" fontId="4" fillId="0" borderId="17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/>
    </xf>
    <xf numFmtId="43" fontId="11" fillId="0" borderId="15" xfId="58" applyFont="1" applyBorder="1" applyAlignment="1">
      <alignment horizontal="center"/>
    </xf>
    <xf numFmtId="43" fontId="11" fillId="0" borderId="13" xfId="58" applyFont="1" applyBorder="1" applyAlignment="1">
      <alignment horizontal="center"/>
    </xf>
    <xf numFmtId="43" fontId="9" fillId="0" borderId="15" xfId="58" applyFont="1" applyBorder="1" applyAlignment="1">
      <alignment horizontal="center"/>
    </xf>
    <xf numFmtId="43" fontId="11" fillId="0" borderId="15" xfId="0" applyNumberFormat="1" applyFont="1" applyBorder="1" applyAlignment="1">
      <alignment horizontal="center"/>
    </xf>
    <xf numFmtId="43" fontId="9" fillId="0" borderId="15" xfId="0" applyNumberFormat="1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3" fillId="0" borderId="18" xfId="0" applyFont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53" fillId="0" borderId="0" xfId="0" applyFont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4" fillId="0" borderId="18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49" fontId="4" fillId="0" borderId="16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left"/>
    </xf>
    <xf numFmtId="49" fontId="4" fillId="0" borderId="14" xfId="0" applyNumberFormat="1" applyFont="1" applyFill="1" applyBorder="1" applyAlignment="1">
      <alignment horizontal="left"/>
    </xf>
    <xf numFmtId="0" fontId="4" fillId="33" borderId="17" xfId="0" applyFont="1" applyFill="1" applyBorder="1" applyAlignment="1">
      <alignment horizontal="left" vertical="top" wrapText="1"/>
    </xf>
    <xf numFmtId="0" fontId="4" fillId="0" borderId="17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wrapText="1" indent="2"/>
    </xf>
    <xf numFmtId="0" fontId="4" fillId="0" borderId="17" xfId="0" applyFont="1" applyBorder="1" applyAlignment="1">
      <alignment horizontal="left" wrapText="1" indent="2"/>
    </xf>
    <xf numFmtId="0" fontId="4" fillId="0" borderId="14" xfId="0" applyFont="1" applyBorder="1" applyAlignment="1">
      <alignment horizontal="left" wrapText="1" indent="2"/>
    </xf>
    <xf numFmtId="4" fontId="4" fillId="0" borderId="13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3" fontId="4" fillId="0" borderId="13" xfId="58" applyFont="1" applyBorder="1" applyAlignment="1">
      <alignment horizontal="center"/>
    </xf>
    <xf numFmtId="43" fontId="4" fillId="0" borderId="17" xfId="58" applyFont="1" applyBorder="1" applyAlignment="1">
      <alignment horizontal="center"/>
    </xf>
    <xf numFmtId="43" fontId="4" fillId="0" borderId="14" xfId="58" applyFont="1" applyBorder="1" applyAlignment="1">
      <alignment horizontal="center"/>
    </xf>
    <xf numFmtId="0" fontId="5" fillId="0" borderId="17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4" fontId="5" fillId="0" borderId="13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wrapText="1" indent="7"/>
    </xf>
    <xf numFmtId="0" fontId="4" fillId="0" borderId="17" xfId="0" applyFont="1" applyBorder="1" applyAlignment="1">
      <alignment horizontal="left" wrapText="1" indent="7"/>
    </xf>
    <xf numFmtId="43" fontId="4" fillId="0" borderId="13" xfId="58" applyFont="1" applyBorder="1" applyAlignment="1">
      <alignment horizontal="left" wrapText="1" indent="2"/>
    </xf>
    <xf numFmtId="43" fontId="4" fillId="0" borderId="17" xfId="58" applyFont="1" applyBorder="1" applyAlignment="1">
      <alignment horizontal="left" wrapText="1" indent="2"/>
    </xf>
    <xf numFmtId="43" fontId="4" fillId="0" borderId="14" xfId="58" applyFont="1" applyBorder="1" applyAlignment="1">
      <alignment horizontal="left" wrapText="1" indent="2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 wrapText="1" indent="7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3" fontId="5" fillId="0" borderId="13" xfId="58" applyFont="1" applyBorder="1" applyAlignment="1">
      <alignment horizontal="center"/>
    </xf>
    <xf numFmtId="43" fontId="5" fillId="0" borderId="17" xfId="58" applyFont="1" applyBorder="1" applyAlignment="1">
      <alignment horizontal="center"/>
    </xf>
    <xf numFmtId="43" fontId="5" fillId="0" borderId="14" xfId="58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wrapText="1" indent="2"/>
    </xf>
    <xf numFmtId="0" fontId="8" fillId="0" borderId="14" xfId="0" applyFont="1" applyBorder="1" applyAlignment="1">
      <alignment horizontal="left" wrapText="1" indent="2"/>
    </xf>
    <xf numFmtId="0" fontId="8" fillId="0" borderId="13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0" fontId="11" fillId="0" borderId="14" xfId="0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14" fillId="0" borderId="13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0"/>
  <sheetViews>
    <sheetView zoomScaleSheetLayoutView="100" zoomScalePageLayoutView="0" workbookViewId="0" topLeftCell="A1">
      <selection activeCell="A17" sqref="A17:C17"/>
    </sheetView>
  </sheetViews>
  <sheetFormatPr defaultColWidth="9.00390625" defaultRowHeight="12.75"/>
  <sheetData>
    <row r="2" ht="12.75">
      <c r="G2" t="s">
        <v>0</v>
      </c>
    </row>
    <row r="3" spans="5:9" ht="37.5" customHeight="1">
      <c r="E3" s="62" t="s">
        <v>164</v>
      </c>
      <c r="F3" s="62"/>
      <c r="G3" s="62"/>
      <c r="H3" s="62"/>
      <c r="I3" s="62"/>
    </row>
    <row r="5" spans="6:7" ht="24" customHeight="1">
      <c r="F5" s="81" t="s">
        <v>165</v>
      </c>
      <c r="G5" s="62"/>
    </row>
    <row r="6" ht="12.75">
      <c r="E6" t="s">
        <v>207</v>
      </c>
    </row>
    <row r="7" spans="5:9" ht="12.75">
      <c r="E7" s="77" t="s">
        <v>166</v>
      </c>
      <c r="F7" s="77"/>
      <c r="G7" s="77"/>
      <c r="H7" s="77"/>
      <c r="I7" s="77"/>
    </row>
    <row r="8" spans="5:9" ht="15">
      <c r="E8" s="38" t="s">
        <v>167</v>
      </c>
      <c r="F8" s="38"/>
      <c r="G8" s="78" t="s">
        <v>208</v>
      </c>
      <c r="H8" s="79"/>
      <c r="I8" s="79"/>
    </row>
    <row r="9" spans="5:9" ht="12.75">
      <c r="E9" s="77" t="s">
        <v>168</v>
      </c>
      <c r="F9" s="77"/>
      <c r="G9" s="77" t="s">
        <v>169</v>
      </c>
      <c r="H9" s="77"/>
      <c r="I9" s="77"/>
    </row>
    <row r="10" spans="5:8" ht="12.75">
      <c r="E10" s="39" t="s">
        <v>170</v>
      </c>
      <c r="F10" s="43" t="s">
        <v>209</v>
      </c>
      <c r="G10" s="40">
        <v>2013</v>
      </c>
      <c r="H10" s="40" t="s">
        <v>171</v>
      </c>
    </row>
    <row r="11" ht="12.75">
      <c r="F11" s="41" t="s">
        <v>172</v>
      </c>
    </row>
    <row r="14" spans="3:8" ht="18.75">
      <c r="C14" s="42" t="s">
        <v>173</v>
      </c>
      <c r="D14" s="42"/>
      <c r="E14" s="42"/>
      <c r="F14" s="42"/>
      <c r="G14" s="42"/>
      <c r="H14" s="42"/>
    </row>
    <row r="15" spans="5:6" ht="18.75">
      <c r="E15" s="80" t="s">
        <v>210</v>
      </c>
      <c r="F15" s="80"/>
    </row>
    <row r="16" spans="1:3" ht="12.75">
      <c r="A16" s="43" t="s">
        <v>174</v>
      </c>
      <c r="B16" s="43" t="s">
        <v>209</v>
      </c>
      <c r="C16" s="43" t="s">
        <v>211</v>
      </c>
    </row>
    <row r="17" spans="1:12" ht="12.75">
      <c r="A17" s="67" t="s">
        <v>175</v>
      </c>
      <c r="B17" s="67"/>
      <c r="C17" s="67"/>
      <c r="L17" t="s">
        <v>176</v>
      </c>
    </row>
    <row r="19" ht="15.75">
      <c r="E19" s="48"/>
    </row>
    <row r="20" spans="1:10" ht="96" customHeight="1">
      <c r="A20" s="62" t="s">
        <v>1</v>
      </c>
      <c r="B20" s="62"/>
      <c r="C20" s="62"/>
      <c r="E20" s="68" t="s">
        <v>186</v>
      </c>
      <c r="F20" s="69"/>
      <c r="G20" s="69"/>
      <c r="H20" s="69"/>
      <c r="I20" s="69"/>
      <c r="J20" s="70"/>
    </row>
    <row r="22" spans="1:10" ht="12.75" customHeight="1">
      <c r="A22" s="66" t="s">
        <v>177</v>
      </c>
      <c r="B22" s="66"/>
      <c r="C22" s="66"/>
      <c r="E22" s="71" t="s">
        <v>187</v>
      </c>
      <c r="F22" s="72"/>
      <c r="G22" s="72"/>
      <c r="H22" s="72"/>
      <c r="I22" s="72"/>
      <c r="J22" s="73"/>
    </row>
    <row r="23" spans="5:10" ht="12.75">
      <c r="E23" s="49"/>
      <c r="F23" s="49"/>
      <c r="G23" s="49"/>
      <c r="H23" s="49"/>
      <c r="I23" s="49"/>
      <c r="J23" s="49"/>
    </row>
    <row r="24" spans="1:10" ht="44.25" customHeight="1">
      <c r="A24" s="62" t="s">
        <v>3</v>
      </c>
      <c r="B24" s="62"/>
      <c r="C24" s="62"/>
      <c r="E24" s="74" t="s">
        <v>188</v>
      </c>
      <c r="F24" s="75"/>
      <c r="G24" s="75"/>
      <c r="H24" s="75"/>
      <c r="I24" s="75"/>
      <c r="J24" s="76"/>
    </row>
    <row r="27" spans="1:10" ht="51" customHeight="1">
      <c r="A27" s="62" t="s">
        <v>178</v>
      </c>
      <c r="B27" s="62"/>
      <c r="C27" s="62"/>
      <c r="E27" s="63" t="s">
        <v>179</v>
      </c>
      <c r="F27" s="64"/>
      <c r="G27" s="64"/>
      <c r="H27" s="64"/>
      <c r="I27" s="64"/>
      <c r="J27" s="65"/>
    </row>
    <row r="30" spans="1:5" ht="12.75">
      <c r="A30" s="66" t="s">
        <v>4</v>
      </c>
      <c r="B30" s="66"/>
      <c r="C30" s="66"/>
      <c r="E30" t="s">
        <v>5</v>
      </c>
    </row>
  </sheetData>
  <sheetProtection/>
  <mergeCells count="17">
    <mergeCell ref="E15:F15"/>
    <mergeCell ref="F5:G5"/>
    <mergeCell ref="E3:I3"/>
    <mergeCell ref="E7:I7"/>
    <mergeCell ref="G8:I8"/>
    <mergeCell ref="E9:F9"/>
    <mergeCell ref="G9:I9"/>
    <mergeCell ref="A27:C27"/>
    <mergeCell ref="E27:J27"/>
    <mergeCell ref="A30:C30"/>
    <mergeCell ref="A17:C17"/>
    <mergeCell ref="A20:C20"/>
    <mergeCell ref="E20:J20"/>
    <mergeCell ref="A22:C22"/>
    <mergeCell ref="E22:J22"/>
    <mergeCell ref="A24:C24"/>
    <mergeCell ref="E24:J2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28"/>
  <sheetViews>
    <sheetView zoomScaleSheetLayoutView="100" zoomScalePageLayoutView="0" workbookViewId="0" topLeftCell="A19">
      <selection activeCell="DV28" sqref="DV28"/>
    </sheetView>
  </sheetViews>
  <sheetFormatPr defaultColWidth="0.875" defaultRowHeight="12.75"/>
  <cols>
    <col min="1" max="58" width="0.875" style="1" customWidth="1"/>
    <col min="59" max="59" width="0.875" style="1" hidden="1" customWidth="1"/>
    <col min="60" max="16384" width="0.875" style="1" customWidth="1"/>
  </cols>
  <sheetData>
    <row r="1" spans="2:108" ht="16.5" customHeight="1">
      <c r="B1" s="103" t="s">
        <v>18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6"/>
    </row>
    <row r="2" ht="3" customHeight="1"/>
    <row r="3" spans="1:108" ht="130.5" customHeight="1">
      <c r="A3" s="5"/>
      <c r="B3" s="101" t="s">
        <v>6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2"/>
      <c r="BG3" s="5"/>
      <c r="BH3" s="68" t="s">
        <v>189</v>
      </c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50"/>
    </row>
    <row r="4" spans="1:108" ht="30" customHeight="1">
      <c r="A4" s="5"/>
      <c r="B4" s="88" t="s">
        <v>7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9"/>
      <c r="BG4" s="5"/>
      <c r="BH4" s="71" t="s">
        <v>190</v>
      </c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3"/>
    </row>
    <row r="5" spans="1:108" ht="29.25" customHeight="1">
      <c r="A5" s="5"/>
      <c r="B5" s="88" t="s">
        <v>8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9"/>
      <c r="BG5" s="5"/>
      <c r="BH5" s="71" t="s">
        <v>190</v>
      </c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3"/>
    </row>
    <row r="6" spans="1:108" ht="17.25" customHeight="1">
      <c r="A6" s="5"/>
      <c r="B6" s="88" t="s">
        <v>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9"/>
      <c r="BG6" s="5"/>
      <c r="BH6" s="104" t="s">
        <v>191</v>
      </c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5"/>
    </row>
    <row r="7" spans="1:108" ht="17.25" customHeight="1">
      <c r="A7" s="5"/>
      <c r="B7" s="88" t="s">
        <v>10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9"/>
      <c r="BG7" s="5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9"/>
    </row>
    <row r="8" spans="1:108" ht="17.25" customHeight="1">
      <c r="A8" s="2"/>
      <c r="B8" s="90" t="s">
        <v>17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1"/>
      <c r="BG8" s="2"/>
      <c r="BH8" s="82" t="s">
        <v>185</v>
      </c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3"/>
    </row>
    <row r="9" spans="1:108" ht="17.25" customHeight="1">
      <c r="A9" s="3"/>
      <c r="B9" s="92" t="s">
        <v>11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3"/>
      <c r="BG9" s="3"/>
      <c r="BH9" s="84" t="s">
        <v>192</v>
      </c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5"/>
    </row>
    <row r="10" spans="1:108" ht="17.25" customHeight="1">
      <c r="A10" s="4"/>
      <c r="B10" s="94" t="s">
        <v>12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5"/>
      <c r="BG10" s="4"/>
      <c r="BH10" s="86" t="s">
        <v>191</v>
      </c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7"/>
    </row>
    <row r="11" spans="1:108" ht="17.25" customHeight="1">
      <c r="A11" s="2"/>
      <c r="B11" s="90" t="s">
        <v>13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1"/>
      <c r="BG11" s="2"/>
      <c r="BH11" s="82" t="s">
        <v>193</v>
      </c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3"/>
    </row>
    <row r="12" spans="1:108" ht="17.25" customHeight="1">
      <c r="A12" s="4"/>
      <c r="B12" s="94" t="s">
        <v>12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5"/>
      <c r="BG12" s="4"/>
      <c r="BH12" s="96" t="s">
        <v>194</v>
      </c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7"/>
    </row>
    <row r="13" spans="1:108" ht="17.25" customHeight="1">
      <c r="A13" s="5"/>
      <c r="B13" s="88" t="s">
        <v>14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9"/>
      <c r="BG13" s="5"/>
      <c r="BH13" s="98" t="s">
        <v>195</v>
      </c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9"/>
    </row>
    <row r="14" spans="1:108" ht="17.25" customHeight="1">
      <c r="A14" s="5"/>
      <c r="B14" s="88" t="s">
        <v>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9"/>
      <c r="BG14" s="5"/>
      <c r="BH14" s="104" t="s">
        <v>196</v>
      </c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5"/>
    </row>
    <row r="15" spans="1:108" ht="30" customHeight="1">
      <c r="A15" s="5"/>
      <c r="B15" s="101" t="s">
        <v>15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2"/>
      <c r="BG15" s="5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9"/>
    </row>
    <row r="16" spans="1:108" ht="45" customHeight="1">
      <c r="A16" s="5"/>
      <c r="B16" s="101" t="s">
        <v>16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2"/>
      <c r="BG16" s="5"/>
      <c r="BH16" s="101" t="s">
        <v>180</v>
      </c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2"/>
    </row>
    <row r="18" spans="2:108" ht="15.75">
      <c r="B18" s="103" t="s">
        <v>19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  <c r="DD18" s="6"/>
    </row>
    <row r="19" ht="9" customHeight="1"/>
    <row r="20" ht="15">
      <c r="B20" s="1" t="s">
        <v>20</v>
      </c>
    </row>
    <row r="21" ht="3" customHeight="1"/>
    <row r="22" spans="1:108" ht="153.75" customHeight="1">
      <c r="A22" s="5"/>
      <c r="B22" s="100" t="s">
        <v>204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7"/>
    </row>
    <row r="23" ht="18" customHeight="1">
      <c r="B23" s="1" t="s">
        <v>21</v>
      </c>
    </row>
    <row r="24" ht="3" customHeight="1"/>
    <row r="25" spans="1:108" ht="95.25" customHeight="1">
      <c r="A25" s="5"/>
      <c r="B25" s="100" t="s">
        <v>206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7"/>
    </row>
    <row r="26" ht="18" customHeight="1">
      <c r="B26" s="1" t="s">
        <v>22</v>
      </c>
    </row>
    <row r="27" ht="3" customHeight="1"/>
    <row r="28" spans="1:108" ht="120.75" customHeight="1">
      <c r="A28" s="5"/>
      <c r="B28" s="100" t="s">
        <v>205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7"/>
    </row>
    <row r="29" ht="3" customHeight="1"/>
  </sheetData>
  <sheetProtection/>
  <mergeCells count="33">
    <mergeCell ref="B1:DC1"/>
    <mergeCell ref="B3:BF3"/>
    <mergeCell ref="B4:BF4"/>
    <mergeCell ref="B5:BF5"/>
    <mergeCell ref="B6:BF6"/>
    <mergeCell ref="BH4:DD4"/>
    <mergeCell ref="BH5:DD5"/>
    <mergeCell ref="BH6:DD6"/>
    <mergeCell ref="BH3:DC3"/>
    <mergeCell ref="BH7:DD7"/>
    <mergeCell ref="B28:DC28"/>
    <mergeCell ref="B16:BF16"/>
    <mergeCell ref="BH13:DD13"/>
    <mergeCell ref="B18:DC18"/>
    <mergeCell ref="B22:DC22"/>
    <mergeCell ref="B25:DC25"/>
    <mergeCell ref="BH16:DD16"/>
    <mergeCell ref="BH14:DD14"/>
    <mergeCell ref="B14:BF14"/>
    <mergeCell ref="B15:BF15"/>
    <mergeCell ref="B13:BF13"/>
    <mergeCell ref="B7:BF7"/>
    <mergeCell ref="B8:BF8"/>
    <mergeCell ref="B9:BF9"/>
    <mergeCell ref="B10:BF10"/>
    <mergeCell ref="B11:BF11"/>
    <mergeCell ref="B12:BF12"/>
    <mergeCell ref="BH8:DD8"/>
    <mergeCell ref="BH9:DD9"/>
    <mergeCell ref="BH10:DD10"/>
    <mergeCell ref="BH11:DD11"/>
    <mergeCell ref="BH15:DD15"/>
    <mergeCell ref="BH12:DD1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90"/>
  <sheetViews>
    <sheetView view="pageBreakPreview" zoomScaleSheetLayoutView="100" zoomScalePageLayoutView="0" workbookViewId="0" topLeftCell="A70">
      <selection activeCell="CP88" sqref="CP88:DD88"/>
    </sheetView>
  </sheetViews>
  <sheetFormatPr defaultColWidth="0.875" defaultRowHeight="12.75"/>
  <cols>
    <col min="1" max="16384" width="0.875" style="1" customWidth="1"/>
  </cols>
  <sheetData>
    <row r="1" spans="2:108" ht="16.5" customHeight="1">
      <c r="B1" s="103" t="s">
        <v>27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1"/>
    </row>
    <row r="2" ht="3" customHeight="1"/>
    <row r="3" spans="1:108" s="9" customFormat="1" ht="21" customHeight="1">
      <c r="A3" s="144" t="s">
        <v>23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6"/>
      <c r="BE3" s="144" t="s">
        <v>98</v>
      </c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6"/>
    </row>
    <row r="4" spans="1:108" s="8" customFormat="1" ht="15">
      <c r="A4" s="5"/>
      <c r="B4" s="132" t="s">
        <v>97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3"/>
      <c r="BE4" s="147">
        <f>BE6+BE12</f>
        <v>17790420.82</v>
      </c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9"/>
    </row>
    <row r="5" spans="1:108" s="8" customFormat="1" ht="15">
      <c r="A5" s="5"/>
      <c r="B5" s="101" t="s">
        <v>24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2"/>
      <c r="BE5" s="129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1"/>
    </row>
    <row r="6" spans="1:108" s="8" customFormat="1" ht="27" customHeight="1">
      <c r="A6" s="5"/>
      <c r="B6" s="124" t="s">
        <v>155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5"/>
      <c r="BE6" s="129">
        <v>11835150.82</v>
      </c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1"/>
    </row>
    <row r="7" spans="1:108" s="8" customFormat="1" ht="15">
      <c r="A7" s="142" t="s">
        <v>25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9"/>
      <c r="BE7" s="129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1"/>
    </row>
    <row r="8" spans="1:108" s="35" customFormat="1" ht="44.25" customHeight="1">
      <c r="A8" s="123" t="s">
        <v>156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5"/>
      <c r="BE8" s="129">
        <v>11835150.82</v>
      </c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1"/>
    </row>
    <row r="9" spans="1:108" s="36" customFormat="1" ht="44.25" customHeight="1">
      <c r="A9" s="123" t="s">
        <v>157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5"/>
      <c r="BE9" s="139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1"/>
    </row>
    <row r="10" spans="1:108" s="36" customFormat="1" ht="43.5" customHeight="1">
      <c r="A10" s="123" t="s">
        <v>158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5"/>
      <c r="BE10" s="139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1"/>
    </row>
    <row r="11" spans="1:108" s="8" customFormat="1" ht="30" customHeight="1">
      <c r="A11" s="137" t="s">
        <v>131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43"/>
      <c r="BE11" s="129">
        <v>563861.51</v>
      </c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1"/>
    </row>
    <row r="12" spans="1:108" s="8" customFormat="1" ht="30.75" customHeight="1">
      <c r="A12" s="123" t="s">
        <v>159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5"/>
      <c r="BE12" s="129">
        <v>5955270</v>
      </c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1"/>
    </row>
    <row r="13" spans="1:108" s="8" customFormat="1" ht="15" customHeight="1">
      <c r="A13" s="137" t="s">
        <v>26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0"/>
      <c r="BE13" s="129">
        <v>876200</v>
      </c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1"/>
    </row>
    <row r="14" spans="1:108" s="8" customFormat="1" ht="15">
      <c r="A14" s="5"/>
      <c r="B14" s="132" t="s">
        <v>28</v>
      </c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3"/>
      <c r="BE14" s="134">
        <f>22535.73+1132578</f>
        <v>1155113.73</v>
      </c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6"/>
    </row>
    <row r="15" spans="1:108" s="8" customFormat="1" ht="15.75" customHeight="1">
      <c r="A15" s="5"/>
      <c r="B15" s="101" t="s">
        <v>24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2"/>
      <c r="BE15" s="126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8"/>
    </row>
    <row r="16" spans="1:108" s="8" customFormat="1" ht="15">
      <c r="A16" s="5"/>
      <c r="B16" s="124" t="s">
        <v>160</v>
      </c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5"/>
      <c r="BE16" s="126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8"/>
    </row>
    <row r="17" spans="1:108" s="8" customFormat="1" ht="15.75" customHeight="1">
      <c r="A17" s="5"/>
      <c r="B17" s="124" t="s">
        <v>161</v>
      </c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5"/>
      <c r="BE17" s="126">
        <f>SUM(BE19:DD33)</f>
        <v>1132578</v>
      </c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8"/>
    </row>
    <row r="18" spans="1:108" s="8" customFormat="1" ht="15">
      <c r="A18" s="142" t="s">
        <v>25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9"/>
      <c r="BE18" s="126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8"/>
    </row>
    <row r="19" spans="1:108" s="8" customFormat="1" ht="15">
      <c r="A19" s="123" t="s">
        <v>132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5"/>
      <c r="BE19" s="126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8"/>
    </row>
    <row r="20" spans="1:108" s="8" customFormat="1" ht="15">
      <c r="A20" s="123" t="s">
        <v>133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5"/>
      <c r="BE20" s="126">
        <f>10650</f>
        <v>10650</v>
      </c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8"/>
    </row>
    <row r="21" spans="1:108" s="8" customFormat="1" ht="15">
      <c r="A21" s="123" t="s">
        <v>134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5"/>
      <c r="BE21" s="126">
        <v>38440.6</v>
      </c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8"/>
    </row>
    <row r="22" spans="1:108" s="8" customFormat="1" ht="15">
      <c r="A22" s="123" t="s">
        <v>135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5"/>
      <c r="BE22" s="126">
        <v>29902.24</v>
      </c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8"/>
    </row>
    <row r="23" spans="1:108" s="8" customFormat="1" ht="15">
      <c r="A23" s="123" t="s">
        <v>136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5"/>
      <c r="BE23" s="126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8"/>
    </row>
    <row r="24" spans="1:108" s="8" customFormat="1" ht="15">
      <c r="A24" s="123" t="s">
        <v>137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5"/>
      <c r="BE24" s="126">
        <f>505786.15+36040.19+137268.64+128492.83</f>
        <v>807587.81</v>
      </c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8"/>
    </row>
    <row r="25" spans="1:108" s="8" customFormat="1" ht="15">
      <c r="A25" s="123" t="s">
        <v>138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5"/>
      <c r="BE25" s="126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8"/>
    </row>
    <row r="26" spans="1:108" s="8" customFormat="1" ht="15">
      <c r="A26" s="123" t="s">
        <v>139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5"/>
      <c r="BE26" s="126">
        <f>5000+5600+5000</f>
        <v>15600</v>
      </c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8"/>
    </row>
    <row r="27" spans="1:108" s="8" customFormat="1" ht="15">
      <c r="A27" s="123" t="s">
        <v>140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5"/>
      <c r="BE27" s="126">
        <v>420</v>
      </c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8"/>
    </row>
    <row r="28" spans="1:108" s="8" customFormat="1" ht="15">
      <c r="A28" s="123" t="s">
        <v>141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5"/>
      <c r="BE28" s="126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8"/>
    </row>
    <row r="29" spans="1:108" s="8" customFormat="1" ht="15">
      <c r="A29" s="123" t="s">
        <v>142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5"/>
      <c r="BE29" s="126">
        <f>0.01</f>
        <v>0.01</v>
      </c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8"/>
    </row>
    <row r="30" spans="1:108" s="8" customFormat="1" ht="15">
      <c r="A30" s="123" t="s">
        <v>143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5"/>
      <c r="BE30" s="126">
        <v>227040.38</v>
      </c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8"/>
    </row>
    <row r="31" spans="1:108" s="8" customFormat="1" ht="15">
      <c r="A31" s="123" t="s">
        <v>144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5"/>
      <c r="BE31" s="126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8"/>
    </row>
    <row r="32" spans="1:108" s="8" customFormat="1" ht="28.5" customHeight="1">
      <c r="A32" s="123" t="s">
        <v>145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5"/>
      <c r="BE32" s="126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  <c r="DB32" s="127"/>
      <c r="DC32" s="127"/>
      <c r="DD32" s="128"/>
    </row>
    <row r="33" spans="1:108" s="8" customFormat="1" ht="15">
      <c r="A33" s="123" t="s">
        <v>146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5"/>
      <c r="BE33" s="126">
        <v>2936.96</v>
      </c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8"/>
    </row>
    <row r="34" spans="1:108" s="8" customFormat="1" ht="15">
      <c r="A34" s="5"/>
      <c r="B34" s="132" t="s">
        <v>29</v>
      </c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3"/>
      <c r="BE34" s="134">
        <v>50487.88</v>
      </c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5"/>
      <c r="BT34" s="135"/>
      <c r="BU34" s="135"/>
      <c r="BV34" s="135"/>
      <c r="BW34" s="135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5"/>
      <c r="CL34" s="135"/>
      <c r="CM34" s="135"/>
      <c r="CN34" s="135"/>
      <c r="CO34" s="135"/>
      <c r="CP34" s="135"/>
      <c r="CQ34" s="135"/>
      <c r="CR34" s="135"/>
      <c r="CS34" s="135"/>
      <c r="CT34" s="135"/>
      <c r="CU34" s="135"/>
      <c r="CV34" s="135"/>
      <c r="CW34" s="135"/>
      <c r="CX34" s="135"/>
      <c r="CY34" s="135"/>
      <c r="CZ34" s="135"/>
      <c r="DA34" s="135"/>
      <c r="DB34" s="135"/>
      <c r="DC34" s="135"/>
      <c r="DD34" s="136"/>
    </row>
    <row r="35" spans="1:108" s="8" customFormat="1" ht="15.75" customHeight="1">
      <c r="A35" s="5"/>
      <c r="B35" s="101" t="s">
        <v>24</v>
      </c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2"/>
      <c r="BE35" s="126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8"/>
    </row>
    <row r="36" spans="1:108" s="8" customFormat="1" ht="29.25" customHeight="1">
      <c r="A36" s="123" t="s">
        <v>162</v>
      </c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5"/>
      <c r="BE36" s="126">
        <v>0</v>
      </c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8"/>
    </row>
    <row r="37" spans="1:108" s="8" customFormat="1" ht="15" customHeight="1">
      <c r="A37" s="142" t="s">
        <v>25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9"/>
      <c r="BE37" s="126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8"/>
    </row>
    <row r="38" spans="1:108" s="8" customFormat="1" ht="15" customHeight="1">
      <c r="A38" s="123" t="s">
        <v>132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5"/>
      <c r="BE38" s="126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  <c r="DB38" s="127"/>
      <c r="DC38" s="127"/>
      <c r="DD38" s="128"/>
    </row>
    <row r="39" spans="1:108" s="8" customFormat="1" ht="15" customHeight="1">
      <c r="A39" s="123" t="s">
        <v>133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4"/>
      <c r="BD39" s="125"/>
      <c r="BE39" s="126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7"/>
      <c r="BY39" s="127"/>
      <c r="BZ39" s="127"/>
      <c r="CA39" s="127"/>
      <c r="CB39" s="127"/>
      <c r="CC39" s="127"/>
      <c r="CD39" s="127"/>
      <c r="CE39" s="127"/>
      <c r="CF39" s="127"/>
      <c r="CG39" s="127"/>
      <c r="CH39" s="127"/>
      <c r="CI39" s="127"/>
      <c r="CJ39" s="127"/>
      <c r="CK39" s="127"/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  <c r="CW39" s="127"/>
      <c r="CX39" s="127"/>
      <c r="CY39" s="127"/>
      <c r="CZ39" s="127"/>
      <c r="DA39" s="127"/>
      <c r="DB39" s="127"/>
      <c r="DC39" s="127"/>
      <c r="DD39" s="128"/>
    </row>
    <row r="40" spans="1:108" s="8" customFormat="1" ht="15" customHeight="1">
      <c r="A40" s="123" t="s">
        <v>134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5"/>
      <c r="BE40" s="126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7"/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  <c r="DB40" s="127"/>
      <c r="DC40" s="127"/>
      <c r="DD40" s="128"/>
    </row>
    <row r="41" spans="1:108" s="8" customFormat="1" ht="15" customHeight="1">
      <c r="A41" s="123" t="s">
        <v>135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5"/>
      <c r="BE41" s="126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  <c r="DB41" s="127"/>
      <c r="DC41" s="127"/>
      <c r="DD41" s="128"/>
    </row>
    <row r="42" spans="1:108" s="8" customFormat="1" ht="15" customHeight="1">
      <c r="A42" s="123" t="s">
        <v>136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  <c r="BD42" s="125"/>
      <c r="BE42" s="126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7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  <c r="DB42" s="127"/>
      <c r="DC42" s="127"/>
      <c r="DD42" s="128"/>
    </row>
    <row r="43" spans="1:108" s="8" customFormat="1" ht="15" customHeight="1">
      <c r="A43" s="123" t="s">
        <v>137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5"/>
      <c r="BE43" s="126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7"/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127"/>
      <c r="CI43" s="127"/>
      <c r="CJ43" s="127"/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7"/>
      <c r="CW43" s="127"/>
      <c r="CX43" s="127"/>
      <c r="CY43" s="127"/>
      <c r="CZ43" s="127"/>
      <c r="DA43" s="127"/>
      <c r="DB43" s="127"/>
      <c r="DC43" s="127"/>
      <c r="DD43" s="128"/>
    </row>
    <row r="44" spans="1:108" s="8" customFormat="1" ht="15" customHeight="1">
      <c r="A44" s="123" t="s">
        <v>138</v>
      </c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24"/>
      <c r="BC44" s="124"/>
      <c r="BD44" s="125"/>
      <c r="BE44" s="126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127"/>
      <c r="CM44" s="127"/>
      <c r="CN44" s="127"/>
      <c r="CO44" s="127"/>
      <c r="CP44" s="127"/>
      <c r="CQ44" s="127"/>
      <c r="CR44" s="127"/>
      <c r="CS44" s="127"/>
      <c r="CT44" s="127"/>
      <c r="CU44" s="127"/>
      <c r="CV44" s="127"/>
      <c r="CW44" s="127"/>
      <c r="CX44" s="127"/>
      <c r="CY44" s="127"/>
      <c r="CZ44" s="127"/>
      <c r="DA44" s="127"/>
      <c r="DB44" s="127"/>
      <c r="DC44" s="127"/>
      <c r="DD44" s="128"/>
    </row>
    <row r="45" spans="1:108" s="8" customFormat="1" ht="15" customHeight="1">
      <c r="A45" s="123" t="s">
        <v>139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4"/>
      <c r="BD45" s="125"/>
      <c r="BE45" s="126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8"/>
    </row>
    <row r="46" spans="1:108" s="8" customFormat="1" ht="15" customHeight="1">
      <c r="A46" s="123" t="s">
        <v>140</v>
      </c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5"/>
      <c r="BE46" s="126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7"/>
      <c r="BT46" s="127"/>
      <c r="BU46" s="127"/>
      <c r="BV46" s="127"/>
      <c r="BW46" s="127"/>
      <c r="BX46" s="127"/>
      <c r="BY46" s="127"/>
      <c r="BZ46" s="127"/>
      <c r="CA46" s="127"/>
      <c r="CB46" s="127"/>
      <c r="CC46" s="127"/>
      <c r="CD46" s="127"/>
      <c r="CE46" s="127"/>
      <c r="CF46" s="127"/>
      <c r="CG46" s="127"/>
      <c r="CH46" s="127"/>
      <c r="CI46" s="127"/>
      <c r="CJ46" s="127"/>
      <c r="CK46" s="127"/>
      <c r="CL46" s="127"/>
      <c r="CM46" s="127"/>
      <c r="CN46" s="127"/>
      <c r="CO46" s="127"/>
      <c r="CP46" s="127"/>
      <c r="CQ46" s="127"/>
      <c r="CR46" s="127"/>
      <c r="CS46" s="127"/>
      <c r="CT46" s="127"/>
      <c r="CU46" s="127"/>
      <c r="CV46" s="127"/>
      <c r="CW46" s="127"/>
      <c r="CX46" s="127"/>
      <c r="CY46" s="127"/>
      <c r="CZ46" s="127"/>
      <c r="DA46" s="127"/>
      <c r="DB46" s="127"/>
      <c r="DC46" s="127"/>
      <c r="DD46" s="128"/>
    </row>
    <row r="47" spans="1:108" s="8" customFormat="1" ht="15" customHeight="1">
      <c r="A47" s="123" t="s">
        <v>141</v>
      </c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5"/>
      <c r="BE47" s="126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7"/>
      <c r="CL47" s="127"/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8"/>
    </row>
    <row r="48" spans="1:108" s="8" customFormat="1" ht="15" customHeight="1">
      <c r="A48" s="123" t="s">
        <v>142</v>
      </c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5"/>
      <c r="BE48" s="126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127"/>
      <c r="CJ48" s="127"/>
      <c r="CK48" s="127"/>
      <c r="CL48" s="127"/>
      <c r="CM48" s="127"/>
      <c r="CN48" s="127"/>
      <c r="CO48" s="127"/>
      <c r="CP48" s="127"/>
      <c r="CQ48" s="127"/>
      <c r="CR48" s="127"/>
      <c r="CS48" s="127"/>
      <c r="CT48" s="127"/>
      <c r="CU48" s="127"/>
      <c r="CV48" s="127"/>
      <c r="CW48" s="127"/>
      <c r="CX48" s="127"/>
      <c r="CY48" s="127"/>
      <c r="CZ48" s="127"/>
      <c r="DA48" s="127"/>
      <c r="DB48" s="127"/>
      <c r="DC48" s="127"/>
      <c r="DD48" s="128"/>
    </row>
    <row r="49" spans="1:108" s="8" customFormat="1" ht="15" customHeight="1">
      <c r="A49" s="123" t="s">
        <v>143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4"/>
      <c r="AY49" s="124"/>
      <c r="AZ49" s="124"/>
      <c r="BA49" s="124"/>
      <c r="BB49" s="124"/>
      <c r="BC49" s="124"/>
      <c r="BD49" s="125"/>
      <c r="BE49" s="126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27"/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/>
      <c r="CF49" s="127"/>
      <c r="CG49" s="127"/>
      <c r="CH49" s="127"/>
      <c r="CI49" s="127"/>
      <c r="CJ49" s="127"/>
      <c r="CK49" s="127"/>
      <c r="CL49" s="127"/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7"/>
      <c r="DB49" s="127"/>
      <c r="DC49" s="127"/>
      <c r="DD49" s="128"/>
    </row>
    <row r="50" spans="1:108" s="8" customFormat="1" ht="15">
      <c r="A50" s="123" t="s">
        <v>144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  <c r="AU50" s="124"/>
      <c r="AV50" s="124"/>
      <c r="AW50" s="124"/>
      <c r="AX50" s="124"/>
      <c r="AY50" s="124"/>
      <c r="AZ50" s="124"/>
      <c r="BA50" s="124"/>
      <c r="BB50" s="124"/>
      <c r="BC50" s="124"/>
      <c r="BD50" s="125"/>
      <c r="BE50" s="126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  <c r="CA50" s="127"/>
      <c r="CB50" s="127"/>
      <c r="CC50" s="127"/>
      <c r="CD50" s="127"/>
      <c r="CE50" s="127"/>
      <c r="CF50" s="127"/>
      <c r="CG50" s="127"/>
      <c r="CH50" s="127"/>
      <c r="CI50" s="127"/>
      <c r="CJ50" s="127"/>
      <c r="CK50" s="127"/>
      <c r="CL50" s="127"/>
      <c r="CM50" s="127"/>
      <c r="CN50" s="127"/>
      <c r="CO50" s="127"/>
      <c r="CP50" s="127"/>
      <c r="CQ50" s="127"/>
      <c r="CR50" s="127"/>
      <c r="CS50" s="127"/>
      <c r="CT50" s="127"/>
      <c r="CU50" s="127"/>
      <c r="CV50" s="127"/>
      <c r="CW50" s="127"/>
      <c r="CX50" s="127"/>
      <c r="CY50" s="127"/>
      <c r="CZ50" s="127"/>
      <c r="DA50" s="127"/>
      <c r="DB50" s="127"/>
      <c r="DC50" s="127"/>
      <c r="DD50" s="128"/>
    </row>
    <row r="51" spans="1:108" s="8" customFormat="1" ht="30" customHeight="1">
      <c r="A51" s="123" t="s">
        <v>145</v>
      </c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124"/>
      <c r="AY51" s="124"/>
      <c r="AZ51" s="124"/>
      <c r="BA51" s="124"/>
      <c r="BB51" s="124"/>
      <c r="BC51" s="124"/>
      <c r="BD51" s="125"/>
      <c r="BE51" s="126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7"/>
      <c r="BR51" s="127"/>
      <c r="BS51" s="127"/>
      <c r="BT51" s="127"/>
      <c r="BU51" s="127"/>
      <c r="BV51" s="127"/>
      <c r="BW51" s="127"/>
      <c r="BX51" s="127"/>
      <c r="BY51" s="127"/>
      <c r="BZ51" s="127"/>
      <c r="CA51" s="127"/>
      <c r="CB51" s="127"/>
      <c r="CC51" s="127"/>
      <c r="CD51" s="127"/>
      <c r="CE51" s="127"/>
      <c r="CF51" s="127"/>
      <c r="CG51" s="127"/>
      <c r="CH51" s="127"/>
      <c r="CI51" s="127"/>
      <c r="CJ51" s="127"/>
      <c r="CK51" s="127"/>
      <c r="CL51" s="127"/>
      <c r="CM51" s="127"/>
      <c r="CN51" s="127"/>
      <c r="CO51" s="127"/>
      <c r="CP51" s="127"/>
      <c r="CQ51" s="127"/>
      <c r="CR51" s="127"/>
      <c r="CS51" s="127"/>
      <c r="CT51" s="127"/>
      <c r="CU51" s="127"/>
      <c r="CV51" s="127"/>
      <c r="CW51" s="127"/>
      <c r="CX51" s="127"/>
      <c r="CY51" s="127"/>
      <c r="CZ51" s="127"/>
      <c r="DA51" s="127"/>
      <c r="DB51" s="127"/>
      <c r="DC51" s="127"/>
      <c r="DD51" s="128"/>
    </row>
    <row r="52" spans="1:108" s="8" customFormat="1" ht="15">
      <c r="A52" s="123" t="s">
        <v>146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5"/>
      <c r="BE52" s="126"/>
      <c r="BF52" s="127"/>
      <c r="BG52" s="127"/>
      <c r="BH52" s="127"/>
      <c r="BI52" s="127"/>
      <c r="BJ52" s="127"/>
      <c r="BK52" s="127"/>
      <c r="BL52" s="127"/>
      <c r="BM52" s="127"/>
      <c r="BN52" s="127"/>
      <c r="BO52" s="127"/>
      <c r="BP52" s="127"/>
      <c r="BQ52" s="127"/>
      <c r="BR52" s="127"/>
      <c r="BS52" s="127"/>
      <c r="BT52" s="127"/>
      <c r="BU52" s="127"/>
      <c r="BV52" s="127"/>
      <c r="BW52" s="127"/>
      <c r="BX52" s="127"/>
      <c r="BY52" s="127"/>
      <c r="BZ52" s="127"/>
      <c r="CA52" s="127"/>
      <c r="CB52" s="127"/>
      <c r="CC52" s="127"/>
      <c r="CD52" s="127"/>
      <c r="CE52" s="127"/>
      <c r="CF52" s="127"/>
      <c r="CG52" s="127"/>
      <c r="CH52" s="127"/>
      <c r="CI52" s="127"/>
      <c r="CJ52" s="127"/>
      <c r="CK52" s="127"/>
      <c r="CL52" s="127"/>
      <c r="CM52" s="127"/>
      <c r="CN52" s="127"/>
      <c r="CO52" s="127"/>
      <c r="CP52" s="127"/>
      <c r="CQ52" s="127"/>
      <c r="CR52" s="127"/>
      <c r="CS52" s="127"/>
      <c r="CT52" s="127"/>
      <c r="CU52" s="127"/>
      <c r="CV52" s="127"/>
      <c r="CW52" s="127"/>
      <c r="CX52" s="127"/>
      <c r="CY52" s="127"/>
      <c r="CZ52" s="127"/>
      <c r="DA52" s="127"/>
      <c r="DB52" s="127"/>
      <c r="DC52" s="127"/>
      <c r="DD52" s="128"/>
    </row>
    <row r="53" spans="1:108" s="8" customFormat="1" ht="45" customHeight="1">
      <c r="A53" s="123" t="s">
        <v>163</v>
      </c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  <c r="BC53" s="124"/>
      <c r="BD53" s="125"/>
      <c r="BE53" s="126"/>
      <c r="BF53" s="127"/>
      <c r="BG53" s="127"/>
      <c r="BH53" s="127"/>
      <c r="BI53" s="127"/>
      <c r="BJ53" s="127"/>
      <c r="BK53" s="127"/>
      <c r="BL53" s="127"/>
      <c r="BM53" s="127"/>
      <c r="BN53" s="127"/>
      <c r="BO53" s="127"/>
      <c r="BP53" s="127"/>
      <c r="BQ53" s="127"/>
      <c r="BR53" s="127"/>
      <c r="BS53" s="127"/>
      <c r="BT53" s="127"/>
      <c r="BU53" s="127"/>
      <c r="BV53" s="127"/>
      <c r="BW53" s="127"/>
      <c r="BX53" s="127"/>
      <c r="BY53" s="127"/>
      <c r="BZ53" s="127"/>
      <c r="CA53" s="127"/>
      <c r="CB53" s="127"/>
      <c r="CC53" s="127"/>
      <c r="CD53" s="127"/>
      <c r="CE53" s="127"/>
      <c r="CF53" s="127"/>
      <c r="CG53" s="127"/>
      <c r="CH53" s="127"/>
      <c r="CI53" s="127"/>
      <c r="CJ53" s="127"/>
      <c r="CK53" s="127"/>
      <c r="CL53" s="127"/>
      <c r="CM53" s="127"/>
      <c r="CN53" s="127"/>
      <c r="CO53" s="127"/>
      <c r="CP53" s="127"/>
      <c r="CQ53" s="127"/>
      <c r="CR53" s="127"/>
      <c r="CS53" s="127"/>
      <c r="CT53" s="127"/>
      <c r="CU53" s="127"/>
      <c r="CV53" s="127"/>
      <c r="CW53" s="127"/>
      <c r="CX53" s="127"/>
      <c r="CY53" s="127"/>
      <c r="CZ53" s="127"/>
      <c r="DA53" s="127"/>
      <c r="DB53" s="127"/>
      <c r="DC53" s="127"/>
      <c r="DD53" s="128"/>
    </row>
    <row r="54" spans="1:108" s="8" customFormat="1" ht="15">
      <c r="A54" s="142" t="s">
        <v>25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9"/>
      <c r="BE54" s="126"/>
      <c r="BF54" s="127"/>
      <c r="BG54" s="127"/>
      <c r="BH54" s="127"/>
      <c r="BI54" s="127"/>
      <c r="BJ54" s="127"/>
      <c r="BK54" s="127"/>
      <c r="BL54" s="127"/>
      <c r="BM54" s="127"/>
      <c r="BN54" s="127"/>
      <c r="BO54" s="127"/>
      <c r="BP54" s="127"/>
      <c r="BQ54" s="127"/>
      <c r="BR54" s="127"/>
      <c r="BS54" s="127"/>
      <c r="BT54" s="127"/>
      <c r="BU54" s="127"/>
      <c r="BV54" s="127"/>
      <c r="BW54" s="127"/>
      <c r="BX54" s="127"/>
      <c r="BY54" s="127"/>
      <c r="BZ54" s="127"/>
      <c r="CA54" s="127"/>
      <c r="CB54" s="127"/>
      <c r="CC54" s="127"/>
      <c r="CD54" s="127"/>
      <c r="CE54" s="127"/>
      <c r="CF54" s="127"/>
      <c r="CG54" s="127"/>
      <c r="CH54" s="127"/>
      <c r="CI54" s="127"/>
      <c r="CJ54" s="127"/>
      <c r="CK54" s="127"/>
      <c r="CL54" s="127"/>
      <c r="CM54" s="127"/>
      <c r="CN54" s="127"/>
      <c r="CO54" s="127"/>
      <c r="CP54" s="127"/>
      <c r="CQ54" s="127"/>
      <c r="CR54" s="127"/>
      <c r="CS54" s="127"/>
      <c r="CT54" s="127"/>
      <c r="CU54" s="127"/>
      <c r="CV54" s="127"/>
      <c r="CW54" s="127"/>
      <c r="CX54" s="127"/>
      <c r="CY54" s="127"/>
      <c r="CZ54" s="127"/>
      <c r="DA54" s="127"/>
      <c r="DB54" s="127"/>
      <c r="DC54" s="127"/>
      <c r="DD54" s="128"/>
    </row>
    <row r="55" spans="1:108" s="8" customFormat="1" ht="15">
      <c r="A55" s="123" t="s">
        <v>132</v>
      </c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5"/>
      <c r="BE55" s="126"/>
      <c r="BF55" s="127"/>
      <c r="BG55" s="127"/>
      <c r="BH55" s="127"/>
      <c r="BI55" s="127"/>
      <c r="BJ55" s="127"/>
      <c r="BK55" s="127"/>
      <c r="BL55" s="127"/>
      <c r="BM55" s="127"/>
      <c r="BN55" s="127"/>
      <c r="BO55" s="127"/>
      <c r="BP55" s="127"/>
      <c r="BQ55" s="127"/>
      <c r="BR55" s="127"/>
      <c r="BS55" s="127"/>
      <c r="BT55" s="127"/>
      <c r="BU55" s="127"/>
      <c r="BV55" s="127"/>
      <c r="BW55" s="127"/>
      <c r="BX55" s="127"/>
      <c r="BY55" s="127"/>
      <c r="BZ55" s="127"/>
      <c r="CA55" s="127"/>
      <c r="CB55" s="127"/>
      <c r="CC55" s="127"/>
      <c r="CD55" s="127"/>
      <c r="CE55" s="127"/>
      <c r="CF55" s="127"/>
      <c r="CG55" s="127"/>
      <c r="CH55" s="127"/>
      <c r="CI55" s="127"/>
      <c r="CJ55" s="127"/>
      <c r="CK55" s="127"/>
      <c r="CL55" s="127"/>
      <c r="CM55" s="127"/>
      <c r="CN55" s="127"/>
      <c r="CO55" s="127"/>
      <c r="CP55" s="127"/>
      <c r="CQ55" s="127"/>
      <c r="CR55" s="127"/>
      <c r="CS55" s="127"/>
      <c r="CT55" s="127"/>
      <c r="CU55" s="127"/>
      <c r="CV55" s="127"/>
      <c r="CW55" s="127"/>
      <c r="CX55" s="127"/>
      <c r="CY55" s="127"/>
      <c r="CZ55" s="127"/>
      <c r="DA55" s="127"/>
      <c r="DB55" s="127"/>
      <c r="DC55" s="127"/>
      <c r="DD55" s="128"/>
    </row>
    <row r="56" spans="1:108" s="8" customFormat="1" ht="15">
      <c r="A56" s="123" t="s">
        <v>133</v>
      </c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4"/>
      <c r="BD56" s="125"/>
      <c r="BE56" s="126"/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7"/>
      <c r="BQ56" s="127"/>
      <c r="BR56" s="127"/>
      <c r="BS56" s="127"/>
      <c r="BT56" s="127"/>
      <c r="BU56" s="127"/>
      <c r="BV56" s="127"/>
      <c r="BW56" s="127"/>
      <c r="BX56" s="127"/>
      <c r="BY56" s="127"/>
      <c r="BZ56" s="127"/>
      <c r="CA56" s="127"/>
      <c r="CB56" s="127"/>
      <c r="CC56" s="127"/>
      <c r="CD56" s="127"/>
      <c r="CE56" s="127"/>
      <c r="CF56" s="127"/>
      <c r="CG56" s="127"/>
      <c r="CH56" s="127"/>
      <c r="CI56" s="127"/>
      <c r="CJ56" s="127"/>
      <c r="CK56" s="127"/>
      <c r="CL56" s="127"/>
      <c r="CM56" s="127"/>
      <c r="CN56" s="127"/>
      <c r="CO56" s="127"/>
      <c r="CP56" s="127"/>
      <c r="CQ56" s="127"/>
      <c r="CR56" s="127"/>
      <c r="CS56" s="127"/>
      <c r="CT56" s="127"/>
      <c r="CU56" s="127"/>
      <c r="CV56" s="127"/>
      <c r="CW56" s="127"/>
      <c r="CX56" s="127"/>
      <c r="CY56" s="127"/>
      <c r="CZ56" s="127"/>
      <c r="DA56" s="127"/>
      <c r="DB56" s="127"/>
      <c r="DC56" s="127"/>
      <c r="DD56" s="128"/>
    </row>
    <row r="57" spans="1:108" s="8" customFormat="1" ht="15">
      <c r="A57" s="123" t="s">
        <v>134</v>
      </c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124"/>
      <c r="BD57" s="125"/>
      <c r="BE57" s="126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  <c r="BQ57" s="127"/>
      <c r="BR57" s="127"/>
      <c r="BS57" s="127"/>
      <c r="BT57" s="127"/>
      <c r="BU57" s="127"/>
      <c r="BV57" s="127"/>
      <c r="BW57" s="127"/>
      <c r="BX57" s="127"/>
      <c r="BY57" s="127"/>
      <c r="BZ57" s="127"/>
      <c r="CA57" s="127"/>
      <c r="CB57" s="127"/>
      <c r="CC57" s="127"/>
      <c r="CD57" s="127"/>
      <c r="CE57" s="127"/>
      <c r="CF57" s="127"/>
      <c r="CG57" s="127"/>
      <c r="CH57" s="127"/>
      <c r="CI57" s="127"/>
      <c r="CJ57" s="127"/>
      <c r="CK57" s="127"/>
      <c r="CL57" s="127"/>
      <c r="CM57" s="127"/>
      <c r="CN57" s="127"/>
      <c r="CO57" s="127"/>
      <c r="CP57" s="127"/>
      <c r="CQ57" s="127"/>
      <c r="CR57" s="127"/>
      <c r="CS57" s="127"/>
      <c r="CT57" s="127"/>
      <c r="CU57" s="127"/>
      <c r="CV57" s="127"/>
      <c r="CW57" s="127"/>
      <c r="CX57" s="127"/>
      <c r="CY57" s="127"/>
      <c r="CZ57" s="127"/>
      <c r="DA57" s="127"/>
      <c r="DB57" s="127"/>
      <c r="DC57" s="127"/>
      <c r="DD57" s="128"/>
    </row>
    <row r="58" spans="1:108" s="8" customFormat="1" ht="15">
      <c r="A58" s="123" t="s">
        <v>135</v>
      </c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124"/>
      <c r="BD58" s="125"/>
      <c r="BE58" s="126"/>
      <c r="BF58" s="127"/>
      <c r="BG58" s="127"/>
      <c r="BH58" s="127"/>
      <c r="BI58" s="127"/>
      <c r="BJ58" s="127"/>
      <c r="BK58" s="127"/>
      <c r="BL58" s="127"/>
      <c r="BM58" s="127"/>
      <c r="BN58" s="127"/>
      <c r="BO58" s="127"/>
      <c r="BP58" s="127"/>
      <c r="BQ58" s="127"/>
      <c r="BR58" s="127"/>
      <c r="BS58" s="127"/>
      <c r="BT58" s="127"/>
      <c r="BU58" s="127"/>
      <c r="BV58" s="127"/>
      <c r="BW58" s="127"/>
      <c r="BX58" s="127"/>
      <c r="BY58" s="127"/>
      <c r="BZ58" s="127"/>
      <c r="CA58" s="127"/>
      <c r="CB58" s="127"/>
      <c r="CC58" s="127"/>
      <c r="CD58" s="127"/>
      <c r="CE58" s="127"/>
      <c r="CF58" s="127"/>
      <c r="CG58" s="127"/>
      <c r="CH58" s="127"/>
      <c r="CI58" s="127"/>
      <c r="CJ58" s="127"/>
      <c r="CK58" s="127"/>
      <c r="CL58" s="127"/>
      <c r="CM58" s="127"/>
      <c r="CN58" s="127"/>
      <c r="CO58" s="127"/>
      <c r="CP58" s="127"/>
      <c r="CQ58" s="127"/>
      <c r="CR58" s="127"/>
      <c r="CS58" s="127"/>
      <c r="CT58" s="127"/>
      <c r="CU58" s="127"/>
      <c r="CV58" s="127"/>
      <c r="CW58" s="127"/>
      <c r="CX58" s="127"/>
      <c r="CY58" s="127"/>
      <c r="CZ58" s="127"/>
      <c r="DA58" s="127"/>
      <c r="DB58" s="127"/>
      <c r="DC58" s="127"/>
      <c r="DD58" s="128"/>
    </row>
    <row r="59" spans="1:108" s="8" customFormat="1" ht="15">
      <c r="A59" s="123" t="s">
        <v>136</v>
      </c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24"/>
      <c r="AV59" s="124"/>
      <c r="AW59" s="124"/>
      <c r="AX59" s="124"/>
      <c r="AY59" s="124"/>
      <c r="AZ59" s="124"/>
      <c r="BA59" s="124"/>
      <c r="BB59" s="124"/>
      <c r="BC59" s="124"/>
      <c r="BD59" s="125"/>
      <c r="BE59" s="126"/>
      <c r="BF59" s="127"/>
      <c r="BG59" s="127"/>
      <c r="BH59" s="127"/>
      <c r="BI59" s="127"/>
      <c r="BJ59" s="127"/>
      <c r="BK59" s="127"/>
      <c r="BL59" s="127"/>
      <c r="BM59" s="127"/>
      <c r="BN59" s="127"/>
      <c r="BO59" s="127"/>
      <c r="BP59" s="127"/>
      <c r="BQ59" s="127"/>
      <c r="BR59" s="127"/>
      <c r="BS59" s="127"/>
      <c r="BT59" s="127"/>
      <c r="BU59" s="127"/>
      <c r="BV59" s="127"/>
      <c r="BW59" s="127"/>
      <c r="BX59" s="127"/>
      <c r="BY59" s="127"/>
      <c r="BZ59" s="127"/>
      <c r="CA59" s="127"/>
      <c r="CB59" s="127"/>
      <c r="CC59" s="127"/>
      <c r="CD59" s="127"/>
      <c r="CE59" s="127"/>
      <c r="CF59" s="127"/>
      <c r="CG59" s="127"/>
      <c r="CH59" s="127"/>
      <c r="CI59" s="127"/>
      <c r="CJ59" s="127"/>
      <c r="CK59" s="127"/>
      <c r="CL59" s="127"/>
      <c r="CM59" s="127"/>
      <c r="CN59" s="127"/>
      <c r="CO59" s="127"/>
      <c r="CP59" s="127"/>
      <c r="CQ59" s="127"/>
      <c r="CR59" s="127"/>
      <c r="CS59" s="127"/>
      <c r="CT59" s="127"/>
      <c r="CU59" s="127"/>
      <c r="CV59" s="127"/>
      <c r="CW59" s="127"/>
      <c r="CX59" s="127"/>
      <c r="CY59" s="127"/>
      <c r="CZ59" s="127"/>
      <c r="DA59" s="127"/>
      <c r="DB59" s="127"/>
      <c r="DC59" s="127"/>
      <c r="DD59" s="128"/>
    </row>
    <row r="60" spans="1:108" s="8" customFormat="1" ht="15">
      <c r="A60" s="123" t="s">
        <v>137</v>
      </c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4"/>
      <c r="BC60" s="124"/>
      <c r="BD60" s="125"/>
      <c r="BE60" s="126"/>
      <c r="BF60" s="127"/>
      <c r="BG60" s="127"/>
      <c r="BH60" s="127"/>
      <c r="BI60" s="127"/>
      <c r="BJ60" s="127"/>
      <c r="BK60" s="127"/>
      <c r="BL60" s="127"/>
      <c r="BM60" s="127"/>
      <c r="BN60" s="127"/>
      <c r="BO60" s="127"/>
      <c r="BP60" s="127"/>
      <c r="BQ60" s="127"/>
      <c r="BR60" s="127"/>
      <c r="BS60" s="127"/>
      <c r="BT60" s="127"/>
      <c r="BU60" s="127"/>
      <c r="BV60" s="127"/>
      <c r="BW60" s="127"/>
      <c r="BX60" s="127"/>
      <c r="BY60" s="127"/>
      <c r="BZ60" s="127"/>
      <c r="CA60" s="127"/>
      <c r="CB60" s="127"/>
      <c r="CC60" s="127"/>
      <c r="CD60" s="127"/>
      <c r="CE60" s="127"/>
      <c r="CF60" s="127"/>
      <c r="CG60" s="127"/>
      <c r="CH60" s="127"/>
      <c r="CI60" s="127"/>
      <c r="CJ60" s="127"/>
      <c r="CK60" s="127"/>
      <c r="CL60" s="127"/>
      <c r="CM60" s="127"/>
      <c r="CN60" s="127"/>
      <c r="CO60" s="127"/>
      <c r="CP60" s="127"/>
      <c r="CQ60" s="127"/>
      <c r="CR60" s="127"/>
      <c r="CS60" s="127"/>
      <c r="CT60" s="127"/>
      <c r="CU60" s="127"/>
      <c r="CV60" s="127"/>
      <c r="CW60" s="127"/>
      <c r="CX60" s="127"/>
      <c r="CY60" s="127"/>
      <c r="CZ60" s="127"/>
      <c r="DA60" s="127"/>
      <c r="DB60" s="127"/>
      <c r="DC60" s="127"/>
      <c r="DD60" s="128"/>
    </row>
    <row r="61" spans="1:108" s="8" customFormat="1" ht="15">
      <c r="A61" s="123" t="s">
        <v>138</v>
      </c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  <c r="AW61" s="124"/>
      <c r="AX61" s="124"/>
      <c r="AY61" s="124"/>
      <c r="AZ61" s="124"/>
      <c r="BA61" s="124"/>
      <c r="BB61" s="124"/>
      <c r="BC61" s="124"/>
      <c r="BD61" s="125"/>
      <c r="BE61" s="126"/>
      <c r="BF61" s="127"/>
      <c r="BG61" s="127"/>
      <c r="BH61" s="127"/>
      <c r="BI61" s="127"/>
      <c r="BJ61" s="127"/>
      <c r="BK61" s="127"/>
      <c r="BL61" s="127"/>
      <c r="BM61" s="127"/>
      <c r="BN61" s="127"/>
      <c r="BO61" s="127"/>
      <c r="BP61" s="127"/>
      <c r="BQ61" s="127"/>
      <c r="BR61" s="127"/>
      <c r="BS61" s="127"/>
      <c r="BT61" s="127"/>
      <c r="BU61" s="127"/>
      <c r="BV61" s="127"/>
      <c r="BW61" s="127"/>
      <c r="BX61" s="127"/>
      <c r="BY61" s="127"/>
      <c r="BZ61" s="127"/>
      <c r="CA61" s="127"/>
      <c r="CB61" s="127"/>
      <c r="CC61" s="127"/>
      <c r="CD61" s="127"/>
      <c r="CE61" s="127"/>
      <c r="CF61" s="127"/>
      <c r="CG61" s="127"/>
      <c r="CH61" s="127"/>
      <c r="CI61" s="127"/>
      <c r="CJ61" s="127"/>
      <c r="CK61" s="127"/>
      <c r="CL61" s="127"/>
      <c r="CM61" s="127"/>
      <c r="CN61" s="127"/>
      <c r="CO61" s="127"/>
      <c r="CP61" s="127"/>
      <c r="CQ61" s="127"/>
      <c r="CR61" s="127"/>
      <c r="CS61" s="127"/>
      <c r="CT61" s="127"/>
      <c r="CU61" s="127"/>
      <c r="CV61" s="127"/>
      <c r="CW61" s="127"/>
      <c r="CX61" s="127"/>
      <c r="CY61" s="127"/>
      <c r="CZ61" s="127"/>
      <c r="DA61" s="127"/>
      <c r="DB61" s="127"/>
      <c r="DC61" s="127"/>
      <c r="DD61" s="128"/>
    </row>
    <row r="62" spans="1:108" s="8" customFormat="1" ht="15">
      <c r="A62" s="123" t="s">
        <v>139</v>
      </c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124"/>
      <c r="AM62" s="124"/>
      <c r="AN62" s="124"/>
      <c r="AO62" s="124"/>
      <c r="AP62" s="124"/>
      <c r="AQ62" s="124"/>
      <c r="AR62" s="124"/>
      <c r="AS62" s="124"/>
      <c r="AT62" s="124"/>
      <c r="AU62" s="124"/>
      <c r="AV62" s="124"/>
      <c r="AW62" s="124"/>
      <c r="AX62" s="124"/>
      <c r="AY62" s="124"/>
      <c r="AZ62" s="124"/>
      <c r="BA62" s="124"/>
      <c r="BB62" s="124"/>
      <c r="BC62" s="124"/>
      <c r="BD62" s="125"/>
      <c r="BE62" s="126"/>
      <c r="BF62" s="127"/>
      <c r="BG62" s="127"/>
      <c r="BH62" s="127"/>
      <c r="BI62" s="127"/>
      <c r="BJ62" s="127"/>
      <c r="BK62" s="127"/>
      <c r="BL62" s="127"/>
      <c r="BM62" s="127"/>
      <c r="BN62" s="127"/>
      <c r="BO62" s="127"/>
      <c r="BP62" s="127"/>
      <c r="BQ62" s="127"/>
      <c r="BR62" s="127"/>
      <c r="BS62" s="127"/>
      <c r="BT62" s="127"/>
      <c r="BU62" s="127"/>
      <c r="BV62" s="127"/>
      <c r="BW62" s="127"/>
      <c r="BX62" s="127"/>
      <c r="BY62" s="127"/>
      <c r="BZ62" s="127"/>
      <c r="CA62" s="127"/>
      <c r="CB62" s="127"/>
      <c r="CC62" s="127"/>
      <c r="CD62" s="127"/>
      <c r="CE62" s="127"/>
      <c r="CF62" s="127"/>
      <c r="CG62" s="127"/>
      <c r="CH62" s="127"/>
      <c r="CI62" s="127"/>
      <c r="CJ62" s="127"/>
      <c r="CK62" s="127"/>
      <c r="CL62" s="127"/>
      <c r="CM62" s="127"/>
      <c r="CN62" s="127"/>
      <c r="CO62" s="127"/>
      <c r="CP62" s="127"/>
      <c r="CQ62" s="127"/>
      <c r="CR62" s="127"/>
      <c r="CS62" s="127"/>
      <c r="CT62" s="127"/>
      <c r="CU62" s="127"/>
      <c r="CV62" s="127"/>
      <c r="CW62" s="127"/>
      <c r="CX62" s="127"/>
      <c r="CY62" s="127"/>
      <c r="CZ62" s="127"/>
      <c r="DA62" s="127"/>
      <c r="DB62" s="127"/>
      <c r="DC62" s="127"/>
      <c r="DD62" s="128"/>
    </row>
    <row r="63" spans="1:108" s="8" customFormat="1" ht="15">
      <c r="A63" s="123" t="s">
        <v>140</v>
      </c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4"/>
      <c r="AJ63" s="124"/>
      <c r="AK63" s="124"/>
      <c r="AL63" s="124"/>
      <c r="AM63" s="124"/>
      <c r="AN63" s="124"/>
      <c r="AO63" s="124"/>
      <c r="AP63" s="124"/>
      <c r="AQ63" s="124"/>
      <c r="AR63" s="124"/>
      <c r="AS63" s="124"/>
      <c r="AT63" s="124"/>
      <c r="AU63" s="124"/>
      <c r="AV63" s="124"/>
      <c r="AW63" s="124"/>
      <c r="AX63" s="124"/>
      <c r="AY63" s="124"/>
      <c r="AZ63" s="124"/>
      <c r="BA63" s="124"/>
      <c r="BB63" s="124"/>
      <c r="BC63" s="124"/>
      <c r="BD63" s="125"/>
      <c r="BE63" s="126"/>
      <c r="BF63" s="127"/>
      <c r="BG63" s="127"/>
      <c r="BH63" s="127"/>
      <c r="BI63" s="127"/>
      <c r="BJ63" s="127"/>
      <c r="BK63" s="127"/>
      <c r="BL63" s="127"/>
      <c r="BM63" s="127"/>
      <c r="BN63" s="127"/>
      <c r="BO63" s="127"/>
      <c r="BP63" s="127"/>
      <c r="BQ63" s="127"/>
      <c r="BR63" s="127"/>
      <c r="BS63" s="127"/>
      <c r="BT63" s="127"/>
      <c r="BU63" s="127"/>
      <c r="BV63" s="127"/>
      <c r="BW63" s="127"/>
      <c r="BX63" s="127"/>
      <c r="BY63" s="127"/>
      <c r="BZ63" s="127"/>
      <c r="CA63" s="127"/>
      <c r="CB63" s="127"/>
      <c r="CC63" s="127"/>
      <c r="CD63" s="127"/>
      <c r="CE63" s="127"/>
      <c r="CF63" s="127"/>
      <c r="CG63" s="127"/>
      <c r="CH63" s="127"/>
      <c r="CI63" s="127"/>
      <c r="CJ63" s="127"/>
      <c r="CK63" s="127"/>
      <c r="CL63" s="127"/>
      <c r="CM63" s="127"/>
      <c r="CN63" s="127"/>
      <c r="CO63" s="127"/>
      <c r="CP63" s="127"/>
      <c r="CQ63" s="127"/>
      <c r="CR63" s="127"/>
      <c r="CS63" s="127"/>
      <c r="CT63" s="127"/>
      <c r="CU63" s="127"/>
      <c r="CV63" s="127"/>
      <c r="CW63" s="127"/>
      <c r="CX63" s="127"/>
      <c r="CY63" s="127"/>
      <c r="CZ63" s="127"/>
      <c r="DA63" s="127"/>
      <c r="DB63" s="127"/>
      <c r="DC63" s="127"/>
      <c r="DD63" s="128"/>
    </row>
    <row r="64" spans="1:108" s="8" customFormat="1" ht="15">
      <c r="A64" s="123" t="s">
        <v>141</v>
      </c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  <c r="AQ64" s="124"/>
      <c r="AR64" s="124"/>
      <c r="AS64" s="124"/>
      <c r="AT64" s="124"/>
      <c r="AU64" s="124"/>
      <c r="AV64" s="124"/>
      <c r="AW64" s="124"/>
      <c r="AX64" s="124"/>
      <c r="AY64" s="124"/>
      <c r="AZ64" s="124"/>
      <c r="BA64" s="124"/>
      <c r="BB64" s="124"/>
      <c r="BC64" s="124"/>
      <c r="BD64" s="125"/>
      <c r="BE64" s="126"/>
      <c r="BF64" s="127"/>
      <c r="BG64" s="127"/>
      <c r="BH64" s="127"/>
      <c r="BI64" s="127"/>
      <c r="BJ64" s="127"/>
      <c r="BK64" s="127"/>
      <c r="BL64" s="127"/>
      <c r="BM64" s="127"/>
      <c r="BN64" s="127"/>
      <c r="BO64" s="127"/>
      <c r="BP64" s="127"/>
      <c r="BQ64" s="127"/>
      <c r="BR64" s="127"/>
      <c r="BS64" s="127"/>
      <c r="BT64" s="127"/>
      <c r="BU64" s="127"/>
      <c r="BV64" s="127"/>
      <c r="BW64" s="127"/>
      <c r="BX64" s="127"/>
      <c r="BY64" s="127"/>
      <c r="BZ64" s="127"/>
      <c r="CA64" s="127"/>
      <c r="CB64" s="127"/>
      <c r="CC64" s="127"/>
      <c r="CD64" s="127"/>
      <c r="CE64" s="127"/>
      <c r="CF64" s="127"/>
      <c r="CG64" s="127"/>
      <c r="CH64" s="127"/>
      <c r="CI64" s="127"/>
      <c r="CJ64" s="127"/>
      <c r="CK64" s="127"/>
      <c r="CL64" s="127"/>
      <c r="CM64" s="127"/>
      <c r="CN64" s="127"/>
      <c r="CO64" s="127"/>
      <c r="CP64" s="127"/>
      <c r="CQ64" s="127"/>
      <c r="CR64" s="127"/>
      <c r="CS64" s="127"/>
      <c r="CT64" s="127"/>
      <c r="CU64" s="127"/>
      <c r="CV64" s="127"/>
      <c r="CW64" s="127"/>
      <c r="CX64" s="127"/>
      <c r="CY64" s="127"/>
      <c r="CZ64" s="127"/>
      <c r="DA64" s="127"/>
      <c r="DB64" s="127"/>
      <c r="DC64" s="127"/>
      <c r="DD64" s="128"/>
    </row>
    <row r="65" spans="1:108" s="8" customFormat="1" ht="15">
      <c r="A65" s="123" t="s">
        <v>142</v>
      </c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  <c r="AV65" s="124"/>
      <c r="AW65" s="124"/>
      <c r="AX65" s="124"/>
      <c r="AY65" s="124"/>
      <c r="AZ65" s="124"/>
      <c r="BA65" s="124"/>
      <c r="BB65" s="124"/>
      <c r="BC65" s="124"/>
      <c r="BD65" s="125"/>
      <c r="BE65" s="126"/>
      <c r="BF65" s="127"/>
      <c r="BG65" s="127"/>
      <c r="BH65" s="127"/>
      <c r="BI65" s="127"/>
      <c r="BJ65" s="127"/>
      <c r="BK65" s="127"/>
      <c r="BL65" s="127"/>
      <c r="BM65" s="127"/>
      <c r="BN65" s="127"/>
      <c r="BO65" s="127"/>
      <c r="BP65" s="127"/>
      <c r="BQ65" s="127"/>
      <c r="BR65" s="127"/>
      <c r="BS65" s="127"/>
      <c r="BT65" s="127"/>
      <c r="BU65" s="127"/>
      <c r="BV65" s="127"/>
      <c r="BW65" s="127"/>
      <c r="BX65" s="127"/>
      <c r="BY65" s="127"/>
      <c r="BZ65" s="127"/>
      <c r="CA65" s="127"/>
      <c r="CB65" s="127"/>
      <c r="CC65" s="127"/>
      <c r="CD65" s="127"/>
      <c r="CE65" s="127"/>
      <c r="CF65" s="127"/>
      <c r="CG65" s="127"/>
      <c r="CH65" s="127"/>
      <c r="CI65" s="127"/>
      <c r="CJ65" s="127"/>
      <c r="CK65" s="127"/>
      <c r="CL65" s="127"/>
      <c r="CM65" s="127"/>
      <c r="CN65" s="127"/>
      <c r="CO65" s="127"/>
      <c r="CP65" s="127"/>
      <c r="CQ65" s="127"/>
      <c r="CR65" s="127"/>
      <c r="CS65" s="127"/>
      <c r="CT65" s="127"/>
      <c r="CU65" s="127"/>
      <c r="CV65" s="127"/>
      <c r="CW65" s="127"/>
      <c r="CX65" s="127"/>
      <c r="CY65" s="127"/>
      <c r="CZ65" s="127"/>
      <c r="DA65" s="127"/>
      <c r="DB65" s="127"/>
      <c r="DC65" s="127"/>
      <c r="DD65" s="128"/>
    </row>
    <row r="66" spans="1:108" s="8" customFormat="1" ht="15">
      <c r="A66" s="123" t="s">
        <v>143</v>
      </c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124"/>
      <c r="AM66" s="124"/>
      <c r="AN66" s="124"/>
      <c r="AO66" s="124"/>
      <c r="AP66" s="124"/>
      <c r="AQ66" s="124"/>
      <c r="AR66" s="124"/>
      <c r="AS66" s="124"/>
      <c r="AT66" s="124"/>
      <c r="AU66" s="124"/>
      <c r="AV66" s="124"/>
      <c r="AW66" s="124"/>
      <c r="AX66" s="124"/>
      <c r="AY66" s="124"/>
      <c r="AZ66" s="124"/>
      <c r="BA66" s="124"/>
      <c r="BB66" s="124"/>
      <c r="BC66" s="124"/>
      <c r="BD66" s="125"/>
      <c r="BE66" s="126"/>
      <c r="BF66" s="127"/>
      <c r="BG66" s="127"/>
      <c r="BH66" s="127"/>
      <c r="BI66" s="127"/>
      <c r="BJ66" s="127"/>
      <c r="BK66" s="127"/>
      <c r="BL66" s="127"/>
      <c r="BM66" s="127"/>
      <c r="BN66" s="127"/>
      <c r="BO66" s="127"/>
      <c r="BP66" s="127"/>
      <c r="BQ66" s="127"/>
      <c r="BR66" s="127"/>
      <c r="BS66" s="127"/>
      <c r="BT66" s="127"/>
      <c r="BU66" s="127"/>
      <c r="BV66" s="127"/>
      <c r="BW66" s="127"/>
      <c r="BX66" s="127"/>
      <c r="BY66" s="127"/>
      <c r="BZ66" s="127"/>
      <c r="CA66" s="127"/>
      <c r="CB66" s="127"/>
      <c r="CC66" s="127"/>
      <c r="CD66" s="127"/>
      <c r="CE66" s="127"/>
      <c r="CF66" s="127"/>
      <c r="CG66" s="127"/>
      <c r="CH66" s="127"/>
      <c r="CI66" s="127"/>
      <c r="CJ66" s="127"/>
      <c r="CK66" s="127"/>
      <c r="CL66" s="127"/>
      <c r="CM66" s="127"/>
      <c r="CN66" s="127"/>
      <c r="CO66" s="127"/>
      <c r="CP66" s="127"/>
      <c r="CQ66" s="127"/>
      <c r="CR66" s="127"/>
      <c r="CS66" s="127"/>
      <c r="CT66" s="127"/>
      <c r="CU66" s="127"/>
      <c r="CV66" s="127"/>
      <c r="CW66" s="127"/>
      <c r="CX66" s="127"/>
      <c r="CY66" s="127"/>
      <c r="CZ66" s="127"/>
      <c r="DA66" s="127"/>
      <c r="DB66" s="127"/>
      <c r="DC66" s="127"/>
      <c r="DD66" s="128"/>
    </row>
    <row r="67" spans="1:108" s="8" customFormat="1" ht="15">
      <c r="A67" s="123" t="s">
        <v>144</v>
      </c>
      <c r="B67" s="124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124"/>
      <c r="AJ67" s="124"/>
      <c r="AK67" s="124"/>
      <c r="AL67" s="124"/>
      <c r="AM67" s="124"/>
      <c r="AN67" s="124"/>
      <c r="AO67" s="124"/>
      <c r="AP67" s="124"/>
      <c r="AQ67" s="124"/>
      <c r="AR67" s="124"/>
      <c r="AS67" s="124"/>
      <c r="AT67" s="124"/>
      <c r="AU67" s="124"/>
      <c r="AV67" s="124"/>
      <c r="AW67" s="124"/>
      <c r="AX67" s="124"/>
      <c r="AY67" s="124"/>
      <c r="AZ67" s="124"/>
      <c r="BA67" s="124"/>
      <c r="BB67" s="124"/>
      <c r="BC67" s="124"/>
      <c r="BD67" s="125"/>
      <c r="BE67" s="126"/>
      <c r="BF67" s="127"/>
      <c r="BG67" s="127"/>
      <c r="BH67" s="127"/>
      <c r="BI67" s="127"/>
      <c r="BJ67" s="127"/>
      <c r="BK67" s="127"/>
      <c r="BL67" s="127"/>
      <c r="BM67" s="127"/>
      <c r="BN67" s="127"/>
      <c r="BO67" s="127"/>
      <c r="BP67" s="127"/>
      <c r="BQ67" s="127"/>
      <c r="BR67" s="127"/>
      <c r="BS67" s="127"/>
      <c r="BT67" s="127"/>
      <c r="BU67" s="127"/>
      <c r="BV67" s="127"/>
      <c r="BW67" s="127"/>
      <c r="BX67" s="127"/>
      <c r="BY67" s="127"/>
      <c r="BZ67" s="127"/>
      <c r="CA67" s="127"/>
      <c r="CB67" s="127"/>
      <c r="CC67" s="127"/>
      <c r="CD67" s="127"/>
      <c r="CE67" s="127"/>
      <c r="CF67" s="127"/>
      <c r="CG67" s="127"/>
      <c r="CH67" s="127"/>
      <c r="CI67" s="127"/>
      <c r="CJ67" s="127"/>
      <c r="CK67" s="127"/>
      <c r="CL67" s="127"/>
      <c r="CM67" s="127"/>
      <c r="CN67" s="127"/>
      <c r="CO67" s="127"/>
      <c r="CP67" s="127"/>
      <c r="CQ67" s="127"/>
      <c r="CR67" s="127"/>
      <c r="CS67" s="127"/>
      <c r="CT67" s="127"/>
      <c r="CU67" s="127"/>
      <c r="CV67" s="127"/>
      <c r="CW67" s="127"/>
      <c r="CX67" s="127"/>
      <c r="CY67" s="127"/>
      <c r="CZ67" s="127"/>
      <c r="DA67" s="127"/>
      <c r="DB67" s="127"/>
      <c r="DC67" s="127"/>
      <c r="DD67" s="128"/>
    </row>
    <row r="68" spans="1:108" s="8" customFormat="1" ht="15">
      <c r="A68" s="123" t="s">
        <v>145</v>
      </c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  <c r="AI68" s="124"/>
      <c r="AJ68" s="124"/>
      <c r="AK68" s="124"/>
      <c r="AL68" s="124"/>
      <c r="AM68" s="124"/>
      <c r="AN68" s="124"/>
      <c r="AO68" s="124"/>
      <c r="AP68" s="124"/>
      <c r="AQ68" s="124"/>
      <c r="AR68" s="124"/>
      <c r="AS68" s="124"/>
      <c r="AT68" s="124"/>
      <c r="AU68" s="124"/>
      <c r="AV68" s="124"/>
      <c r="AW68" s="124"/>
      <c r="AX68" s="124"/>
      <c r="AY68" s="124"/>
      <c r="AZ68" s="124"/>
      <c r="BA68" s="124"/>
      <c r="BB68" s="124"/>
      <c r="BC68" s="124"/>
      <c r="BD68" s="125"/>
      <c r="BE68" s="126"/>
      <c r="BF68" s="127"/>
      <c r="BG68" s="127"/>
      <c r="BH68" s="127"/>
      <c r="BI68" s="127"/>
      <c r="BJ68" s="127"/>
      <c r="BK68" s="127"/>
      <c r="BL68" s="127"/>
      <c r="BM68" s="127"/>
      <c r="BN68" s="127"/>
      <c r="BO68" s="127"/>
      <c r="BP68" s="127"/>
      <c r="BQ68" s="127"/>
      <c r="BR68" s="127"/>
      <c r="BS68" s="127"/>
      <c r="BT68" s="127"/>
      <c r="BU68" s="127"/>
      <c r="BV68" s="127"/>
      <c r="BW68" s="127"/>
      <c r="BX68" s="127"/>
      <c r="BY68" s="127"/>
      <c r="BZ68" s="127"/>
      <c r="CA68" s="127"/>
      <c r="CB68" s="127"/>
      <c r="CC68" s="127"/>
      <c r="CD68" s="127"/>
      <c r="CE68" s="127"/>
      <c r="CF68" s="127"/>
      <c r="CG68" s="127"/>
      <c r="CH68" s="127"/>
      <c r="CI68" s="127"/>
      <c r="CJ68" s="127"/>
      <c r="CK68" s="127"/>
      <c r="CL68" s="127"/>
      <c r="CM68" s="127"/>
      <c r="CN68" s="127"/>
      <c r="CO68" s="127"/>
      <c r="CP68" s="127"/>
      <c r="CQ68" s="127"/>
      <c r="CR68" s="127"/>
      <c r="CS68" s="127"/>
      <c r="CT68" s="127"/>
      <c r="CU68" s="127"/>
      <c r="CV68" s="127"/>
      <c r="CW68" s="127"/>
      <c r="CX68" s="127"/>
      <c r="CY68" s="127"/>
      <c r="CZ68" s="127"/>
      <c r="DA68" s="127"/>
      <c r="DB68" s="127"/>
      <c r="DC68" s="127"/>
      <c r="DD68" s="128"/>
    </row>
    <row r="69" spans="1:108" s="8" customFormat="1" ht="15">
      <c r="A69" s="123" t="s">
        <v>146</v>
      </c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4"/>
      <c r="AH69" s="124"/>
      <c r="AI69" s="124"/>
      <c r="AJ69" s="124"/>
      <c r="AK69" s="124"/>
      <c r="AL69" s="124"/>
      <c r="AM69" s="124"/>
      <c r="AN69" s="124"/>
      <c r="AO69" s="124"/>
      <c r="AP69" s="124"/>
      <c r="AQ69" s="124"/>
      <c r="AR69" s="124"/>
      <c r="AS69" s="124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5"/>
      <c r="BE69" s="126"/>
      <c r="BF69" s="127"/>
      <c r="BG69" s="127"/>
      <c r="BH69" s="127"/>
      <c r="BI69" s="127"/>
      <c r="BJ69" s="127"/>
      <c r="BK69" s="127"/>
      <c r="BL69" s="127"/>
      <c r="BM69" s="127"/>
      <c r="BN69" s="127"/>
      <c r="BO69" s="127"/>
      <c r="BP69" s="127"/>
      <c r="BQ69" s="127"/>
      <c r="BR69" s="127"/>
      <c r="BS69" s="127"/>
      <c r="BT69" s="127"/>
      <c r="BU69" s="127"/>
      <c r="BV69" s="127"/>
      <c r="BW69" s="127"/>
      <c r="BX69" s="127"/>
      <c r="BY69" s="127"/>
      <c r="BZ69" s="127"/>
      <c r="CA69" s="127"/>
      <c r="CB69" s="127"/>
      <c r="CC69" s="127"/>
      <c r="CD69" s="127"/>
      <c r="CE69" s="127"/>
      <c r="CF69" s="127"/>
      <c r="CG69" s="127"/>
      <c r="CH69" s="127"/>
      <c r="CI69" s="127"/>
      <c r="CJ69" s="127"/>
      <c r="CK69" s="127"/>
      <c r="CL69" s="127"/>
      <c r="CM69" s="127"/>
      <c r="CN69" s="127"/>
      <c r="CO69" s="127"/>
      <c r="CP69" s="127"/>
      <c r="CQ69" s="127"/>
      <c r="CR69" s="127"/>
      <c r="CS69" s="127"/>
      <c r="CT69" s="127"/>
      <c r="CU69" s="127"/>
      <c r="CV69" s="127"/>
      <c r="CW69" s="127"/>
      <c r="CX69" s="127"/>
      <c r="CY69" s="127"/>
      <c r="CZ69" s="127"/>
      <c r="DA69" s="127"/>
      <c r="DB69" s="127"/>
      <c r="DC69" s="127"/>
      <c r="DD69" s="128"/>
    </row>
    <row r="70" s="12" customFormat="1" ht="12.75">
      <c r="B70" s="12" t="s">
        <v>30</v>
      </c>
    </row>
    <row r="72" spans="2:108" ht="16.5" customHeight="1">
      <c r="B72" s="103" t="s">
        <v>31</v>
      </c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03"/>
      <c r="BO72" s="103"/>
      <c r="BP72" s="103"/>
      <c r="BQ72" s="103"/>
      <c r="BR72" s="103"/>
      <c r="BS72" s="103"/>
      <c r="BT72" s="103"/>
      <c r="BU72" s="103"/>
      <c r="BV72" s="103"/>
      <c r="BW72" s="103"/>
      <c r="BX72" s="103"/>
      <c r="BY72" s="103"/>
      <c r="BZ72" s="103"/>
      <c r="CA72" s="103"/>
      <c r="CB72" s="103"/>
      <c r="CC72" s="103"/>
      <c r="CD72" s="103"/>
      <c r="CE72" s="103"/>
      <c r="CF72" s="103"/>
      <c r="CG72" s="103"/>
      <c r="CH72" s="103"/>
      <c r="CI72" s="103"/>
      <c r="CJ72" s="103"/>
      <c r="CK72" s="103"/>
      <c r="CL72" s="103"/>
      <c r="CM72" s="103"/>
      <c r="CN72" s="103"/>
      <c r="CO72" s="103"/>
      <c r="CP72" s="103"/>
      <c r="CQ72" s="103"/>
      <c r="CR72" s="103"/>
      <c r="CS72" s="103"/>
      <c r="CT72" s="103"/>
      <c r="CU72" s="103"/>
      <c r="CV72" s="103"/>
      <c r="CW72" s="103"/>
      <c r="CX72" s="103"/>
      <c r="CY72" s="103"/>
      <c r="CZ72" s="103"/>
      <c r="DA72" s="103"/>
      <c r="DB72" s="103"/>
      <c r="DC72" s="103"/>
      <c r="DD72" s="11"/>
    </row>
    <row r="73" ht="3" customHeight="1"/>
    <row r="74" spans="1:108" ht="12.75" customHeight="1">
      <c r="A74" s="117" t="s">
        <v>38</v>
      </c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18"/>
      <c r="BD74" s="119"/>
      <c r="BE74" s="111" t="s">
        <v>39</v>
      </c>
      <c r="BF74" s="112"/>
      <c r="BG74" s="112"/>
      <c r="BH74" s="112"/>
      <c r="BI74" s="112"/>
      <c r="BJ74" s="112"/>
      <c r="BK74" s="112"/>
      <c r="BL74" s="112"/>
      <c r="BM74" s="112"/>
      <c r="BN74" s="112"/>
      <c r="BO74" s="113"/>
      <c r="BP74" s="153" t="s">
        <v>40</v>
      </c>
      <c r="BQ74" s="154"/>
      <c r="BR74" s="154"/>
      <c r="BS74" s="154"/>
      <c r="BT74" s="154"/>
      <c r="BU74" s="154"/>
      <c r="BV74" s="154"/>
      <c r="BW74" s="154"/>
      <c r="BX74" s="154"/>
      <c r="BY74" s="154"/>
      <c r="BZ74" s="154"/>
      <c r="CA74" s="154"/>
      <c r="CB74" s="154"/>
      <c r="CC74" s="154"/>
      <c r="CD74" s="154"/>
      <c r="CE74" s="154"/>
      <c r="CF74" s="154"/>
      <c r="CG74" s="154"/>
      <c r="CH74" s="154"/>
      <c r="CI74" s="154"/>
      <c r="CJ74" s="154"/>
      <c r="CK74" s="154"/>
      <c r="CL74" s="154"/>
      <c r="CM74" s="154"/>
      <c r="CN74" s="154"/>
      <c r="CO74" s="154"/>
      <c r="CP74" s="154"/>
      <c r="CQ74" s="154"/>
      <c r="CR74" s="154"/>
      <c r="CS74" s="154"/>
      <c r="CT74" s="154"/>
      <c r="CU74" s="154"/>
      <c r="CV74" s="154"/>
      <c r="CW74" s="154"/>
      <c r="CX74" s="154"/>
      <c r="CY74" s="154"/>
      <c r="CZ74" s="154"/>
      <c r="DA74" s="154"/>
      <c r="DB74" s="154"/>
      <c r="DC74" s="154"/>
      <c r="DD74" s="155"/>
    </row>
    <row r="75" spans="1:108" ht="84" customHeight="1">
      <c r="A75" s="120"/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2"/>
      <c r="BE75" s="114"/>
      <c r="BF75" s="115"/>
      <c r="BG75" s="115"/>
      <c r="BH75" s="115"/>
      <c r="BI75" s="115"/>
      <c r="BJ75" s="115"/>
      <c r="BK75" s="115"/>
      <c r="BL75" s="115"/>
      <c r="BM75" s="115"/>
      <c r="BN75" s="115"/>
      <c r="BO75" s="116"/>
      <c r="BP75" s="110" t="s">
        <v>41</v>
      </c>
      <c r="BQ75" s="110"/>
      <c r="BR75" s="110"/>
      <c r="BS75" s="110"/>
      <c r="BT75" s="110"/>
      <c r="BU75" s="110"/>
      <c r="BV75" s="110"/>
      <c r="BW75" s="110"/>
      <c r="BX75" s="110"/>
      <c r="BY75" s="110"/>
      <c r="BZ75" s="110"/>
      <c r="CA75" s="110"/>
      <c r="CB75" s="110" t="s">
        <v>42</v>
      </c>
      <c r="CC75" s="110"/>
      <c r="CD75" s="110"/>
      <c r="CE75" s="110"/>
      <c r="CF75" s="110"/>
      <c r="CG75" s="110"/>
      <c r="CH75" s="110"/>
      <c r="CI75" s="110"/>
      <c r="CJ75" s="110"/>
      <c r="CK75" s="110"/>
      <c r="CL75" s="110"/>
      <c r="CM75" s="110"/>
      <c r="CN75" s="110"/>
      <c r="CO75" s="110"/>
      <c r="CP75" s="110" t="s">
        <v>44</v>
      </c>
      <c r="CQ75" s="110"/>
      <c r="CR75" s="110"/>
      <c r="CS75" s="110"/>
      <c r="CT75" s="110"/>
      <c r="CU75" s="110"/>
      <c r="CV75" s="110"/>
      <c r="CW75" s="110"/>
      <c r="CX75" s="110"/>
      <c r="CY75" s="110"/>
      <c r="CZ75" s="110"/>
      <c r="DA75" s="110"/>
      <c r="DB75" s="110"/>
      <c r="DC75" s="110"/>
      <c r="DD75" s="110"/>
    </row>
    <row r="76" spans="1:108" ht="15">
      <c r="A76" s="5"/>
      <c r="B76" s="52" t="s">
        <v>43</v>
      </c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3"/>
      <c r="BE76" s="109">
        <f>BE78+BE79</f>
        <v>2</v>
      </c>
      <c r="BF76" s="109"/>
      <c r="BG76" s="109"/>
      <c r="BH76" s="109"/>
      <c r="BI76" s="109"/>
      <c r="BJ76" s="109"/>
      <c r="BK76" s="109"/>
      <c r="BL76" s="109"/>
      <c r="BM76" s="109"/>
      <c r="BN76" s="109"/>
      <c r="BO76" s="109"/>
      <c r="BP76" s="109">
        <f>BP78+BP79</f>
        <v>2</v>
      </c>
      <c r="BQ76" s="109"/>
      <c r="BR76" s="109"/>
      <c r="BS76" s="109"/>
      <c r="BT76" s="109"/>
      <c r="BU76" s="109"/>
      <c r="BV76" s="109"/>
      <c r="BW76" s="109"/>
      <c r="BX76" s="109"/>
      <c r="BY76" s="109"/>
      <c r="BZ76" s="109"/>
      <c r="CA76" s="109"/>
      <c r="CB76" s="109"/>
      <c r="CC76" s="109"/>
      <c r="CD76" s="109"/>
      <c r="CE76" s="109"/>
      <c r="CF76" s="109"/>
      <c r="CG76" s="109"/>
      <c r="CH76" s="109"/>
      <c r="CI76" s="109"/>
      <c r="CJ76" s="109"/>
      <c r="CK76" s="109"/>
      <c r="CL76" s="109"/>
      <c r="CM76" s="109"/>
      <c r="CN76" s="109"/>
      <c r="CO76" s="109"/>
      <c r="CP76" s="109"/>
      <c r="CQ76" s="109"/>
      <c r="CR76" s="109"/>
      <c r="CS76" s="109"/>
      <c r="CT76" s="109"/>
      <c r="CU76" s="109"/>
      <c r="CV76" s="109"/>
      <c r="CW76" s="109"/>
      <c r="CX76" s="109"/>
      <c r="CY76" s="109"/>
      <c r="CZ76" s="109"/>
      <c r="DA76" s="109"/>
      <c r="DB76" s="109"/>
      <c r="DC76" s="109"/>
      <c r="DD76" s="109"/>
    </row>
    <row r="77" spans="1:108" ht="15">
      <c r="A77" s="5"/>
      <c r="B77" s="52" t="s">
        <v>32</v>
      </c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3"/>
      <c r="BE77" s="109"/>
      <c r="BF77" s="109"/>
      <c r="BG77" s="109"/>
      <c r="BH77" s="109"/>
      <c r="BI77" s="109"/>
      <c r="BJ77" s="109"/>
      <c r="BK77" s="109"/>
      <c r="BL77" s="109"/>
      <c r="BM77" s="109"/>
      <c r="BN77" s="109"/>
      <c r="BO77" s="109"/>
      <c r="BP77" s="109"/>
      <c r="BQ77" s="109"/>
      <c r="BR77" s="109"/>
      <c r="BS77" s="109"/>
      <c r="BT77" s="109"/>
      <c r="BU77" s="109"/>
      <c r="BV77" s="109"/>
      <c r="BW77" s="109"/>
      <c r="BX77" s="109"/>
      <c r="BY77" s="109"/>
      <c r="BZ77" s="109"/>
      <c r="CA77" s="109"/>
      <c r="CB77" s="109"/>
      <c r="CC77" s="109"/>
      <c r="CD77" s="109"/>
      <c r="CE77" s="109"/>
      <c r="CF77" s="109"/>
      <c r="CG77" s="109"/>
      <c r="CH77" s="109"/>
      <c r="CI77" s="109"/>
      <c r="CJ77" s="109"/>
      <c r="CK77" s="109"/>
      <c r="CL77" s="109"/>
      <c r="CM77" s="109"/>
      <c r="CN77" s="109"/>
      <c r="CO77" s="109"/>
      <c r="CP77" s="109"/>
      <c r="CQ77" s="109"/>
      <c r="CR77" s="109"/>
      <c r="CS77" s="109"/>
      <c r="CT77" s="109"/>
      <c r="CU77" s="109"/>
      <c r="CV77" s="109"/>
      <c r="CW77" s="109"/>
      <c r="CX77" s="109"/>
      <c r="CY77" s="109"/>
      <c r="CZ77" s="109"/>
      <c r="DA77" s="109"/>
      <c r="DB77" s="109"/>
      <c r="DC77" s="109"/>
      <c r="DD77" s="109"/>
    </row>
    <row r="78" spans="1:108" ht="15">
      <c r="A78" s="5"/>
      <c r="B78" s="52" t="s">
        <v>33</v>
      </c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5"/>
      <c r="BE78" s="109">
        <v>1</v>
      </c>
      <c r="BF78" s="109"/>
      <c r="BG78" s="109"/>
      <c r="BH78" s="109"/>
      <c r="BI78" s="109"/>
      <c r="BJ78" s="109"/>
      <c r="BK78" s="109"/>
      <c r="BL78" s="109"/>
      <c r="BM78" s="109"/>
      <c r="BN78" s="109"/>
      <c r="BO78" s="109"/>
      <c r="BP78" s="109">
        <v>1</v>
      </c>
      <c r="BQ78" s="109"/>
      <c r="BR78" s="109"/>
      <c r="BS78" s="109"/>
      <c r="BT78" s="109"/>
      <c r="BU78" s="109"/>
      <c r="BV78" s="109"/>
      <c r="BW78" s="109"/>
      <c r="BX78" s="109"/>
      <c r="BY78" s="109"/>
      <c r="BZ78" s="109"/>
      <c r="CA78" s="109"/>
      <c r="CB78" s="109"/>
      <c r="CC78" s="109"/>
      <c r="CD78" s="109"/>
      <c r="CE78" s="109"/>
      <c r="CF78" s="109"/>
      <c r="CG78" s="109"/>
      <c r="CH78" s="109"/>
      <c r="CI78" s="109"/>
      <c r="CJ78" s="109"/>
      <c r="CK78" s="109"/>
      <c r="CL78" s="109"/>
      <c r="CM78" s="109"/>
      <c r="CN78" s="109"/>
      <c r="CO78" s="109"/>
      <c r="CP78" s="109"/>
      <c r="CQ78" s="109"/>
      <c r="CR78" s="109"/>
      <c r="CS78" s="109"/>
      <c r="CT78" s="109"/>
      <c r="CU78" s="109"/>
      <c r="CV78" s="109"/>
      <c r="CW78" s="109"/>
      <c r="CX78" s="109"/>
      <c r="CY78" s="109"/>
      <c r="CZ78" s="109"/>
      <c r="DA78" s="109"/>
      <c r="DB78" s="109"/>
      <c r="DC78" s="109"/>
      <c r="DD78" s="109"/>
    </row>
    <row r="79" spans="1:108" ht="15">
      <c r="A79" s="5"/>
      <c r="B79" s="52" t="s">
        <v>34</v>
      </c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5"/>
      <c r="BE79" s="109">
        <v>1</v>
      </c>
      <c r="BF79" s="109"/>
      <c r="BG79" s="109"/>
      <c r="BH79" s="109"/>
      <c r="BI79" s="109"/>
      <c r="BJ79" s="109"/>
      <c r="BK79" s="109"/>
      <c r="BL79" s="109"/>
      <c r="BM79" s="109"/>
      <c r="BN79" s="109"/>
      <c r="BO79" s="109"/>
      <c r="BP79" s="109">
        <v>1</v>
      </c>
      <c r="BQ79" s="109"/>
      <c r="BR79" s="109"/>
      <c r="BS79" s="109"/>
      <c r="BT79" s="109"/>
      <c r="BU79" s="109"/>
      <c r="BV79" s="109"/>
      <c r="BW79" s="109"/>
      <c r="BX79" s="109"/>
      <c r="BY79" s="109"/>
      <c r="BZ79" s="109"/>
      <c r="CA79" s="109"/>
      <c r="CB79" s="109"/>
      <c r="CC79" s="109"/>
      <c r="CD79" s="109"/>
      <c r="CE79" s="109"/>
      <c r="CF79" s="109"/>
      <c r="CG79" s="109"/>
      <c r="CH79" s="109"/>
      <c r="CI79" s="109"/>
      <c r="CJ79" s="109"/>
      <c r="CK79" s="109"/>
      <c r="CL79" s="109"/>
      <c r="CM79" s="109"/>
      <c r="CN79" s="109"/>
      <c r="CO79" s="109"/>
      <c r="CP79" s="109"/>
      <c r="CQ79" s="109"/>
      <c r="CR79" s="109"/>
      <c r="CS79" s="109"/>
      <c r="CT79" s="109"/>
      <c r="CU79" s="109"/>
      <c r="CV79" s="109"/>
      <c r="CW79" s="109"/>
      <c r="CX79" s="109"/>
      <c r="CY79" s="109"/>
      <c r="CZ79" s="109"/>
      <c r="DA79" s="109"/>
      <c r="DB79" s="109"/>
      <c r="DC79" s="109"/>
      <c r="DD79" s="109"/>
    </row>
    <row r="80" spans="1:108" ht="15">
      <c r="A80" s="5"/>
      <c r="B80" s="52" t="s">
        <v>35</v>
      </c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3"/>
      <c r="BE80" s="109">
        <f>BE81+BE82+BE83+BE84+BE85+BE86+BE87</f>
        <v>14560</v>
      </c>
      <c r="BF80" s="109"/>
      <c r="BG80" s="109"/>
      <c r="BH80" s="109"/>
      <c r="BI80" s="109"/>
      <c r="BJ80" s="109"/>
      <c r="BK80" s="109"/>
      <c r="BL80" s="109"/>
      <c r="BM80" s="109"/>
      <c r="BN80" s="109"/>
      <c r="BO80" s="109"/>
      <c r="BP80" s="109">
        <f>BP82+BP83+BP84+BP85+BP86+BP87</f>
        <v>10829</v>
      </c>
      <c r="BQ80" s="109"/>
      <c r="BR80" s="109"/>
      <c r="BS80" s="109"/>
      <c r="BT80" s="109"/>
      <c r="BU80" s="109"/>
      <c r="BV80" s="109"/>
      <c r="BW80" s="109"/>
      <c r="BX80" s="109"/>
      <c r="BY80" s="109"/>
      <c r="BZ80" s="109"/>
      <c r="CA80" s="109"/>
      <c r="CB80" s="109">
        <f>CB82+CB83+CB84+CB85+CB86+CB87</f>
        <v>3483</v>
      </c>
      <c r="CC80" s="109"/>
      <c r="CD80" s="109"/>
      <c r="CE80" s="109"/>
      <c r="CF80" s="109"/>
      <c r="CG80" s="109"/>
      <c r="CH80" s="109"/>
      <c r="CI80" s="109"/>
      <c r="CJ80" s="109"/>
      <c r="CK80" s="109"/>
      <c r="CL80" s="109"/>
      <c r="CM80" s="109"/>
      <c r="CN80" s="109"/>
      <c r="CO80" s="109"/>
      <c r="CP80" s="109">
        <f>CP82+CP83+CP84+CP85+CP86+CP87</f>
        <v>248</v>
      </c>
      <c r="CQ80" s="109"/>
      <c r="CR80" s="109"/>
      <c r="CS80" s="109"/>
      <c r="CT80" s="109"/>
      <c r="CU80" s="109"/>
      <c r="CV80" s="109"/>
      <c r="CW80" s="109"/>
      <c r="CX80" s="109"/>
      <c r="CY80" s="109"/>
      <c r="CZ80" s="109"/>
      <c r="DA80" s="109"/>
      <c r="DB80" s="109"/>
      <c r="DC80" s="109"/>
      <c r="DD80" s="109"/>
    </row>
    <row r="81" spans="1:108" ht="15">
      <c r="A81" s="5"/>
      <c r="B81" s="52" t="s">
        <v>32</v>
      </c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3"/>
      <c r="BE81" s="109"/>
      <c r="BF81" s="109"/>
      <c r="BG81" s="109"/>
      <c r="BH81" s="109"/>
      <c r="BI81" s="109"/>
      <c r="BJ81" s="109"/>
      <c r="BK81" s="109"/>
      <c r="BL81" s="109"/>
      <c r="BM81" s="109"/>
      <c r="BN81" s="109"/>
      <c r="BO81" s="109"/>
      <c r="BP81" s="109"/>
      <c r="BQ81" s="109"/>
      <c r="BR81" s="109"/>
      <c r="BS81" s="109"/>
      <c r="BT81" s="109"/>
      <c r="BU81" s="109"/>
      <c r="BV81" s="109"/>
      <c r="BW81" s="109"/>
      <c r="BX81" s="109"/>
      <c r="BY81" s="109"/>
      <c r="BZ81" s="109"/>
      <c r="CA81" s="109"/>
      <c r="CB81" s="109"/>
      <c r="CC81" s="109"/>
      <c r="CD81" s="109"/>
      <c r="CE81" s="109"/>
      <c r="CF81" s="109"/>
      <c r="CG81" s="109"/>
      <c r="CH81" s="109"/>
      <c r="CI81" s="109"/>
      <c r="CJ81" s="109"/>
      <c r="CK81" s="109"/>
      <c r="CL81" s="109"/>
      <c r="CM81" s="109"/>
      <c r="CN81" s="109"/>
      <c r="CO81" s="109"/>
      <c r="CP81" s="109"/>
      <c r="CQ81" s="109"/>
      <c r="CR81" s="109"/>
      <c r="CS81" s="109"/>
      <c r="CT81" s="109"/>
      <c r="CU81" s="109"/>
      <c r="CV81" s="109"/>
      <c r="CW81" s="109"/>
      <c r="CX81" s="109"/>
      <c r="CY81" s="109"/>
      <c r="CZ81" s="109"/>
      <c r="DA81" s="109"/>
      <c r="DB81" s="109"/>
      <c r="DC81" s="109"/>
      <c r="DD81" s="109"/>
    </row>
    <row r="82" spans="1:108" ht="15">
      <c r="A82" s="56" t="s">
        <v>197</v>
      </c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5"/>
      <c r="BE82" s="106">
        <v>774</v>
      </c>
      <c r="BF82" s="107"/>
      <c r="BG82" s="107"/>
      <c r="BH82" s="107"/>
      <c r="BI82" s="107"/>
      <c r="BJ82" s="107"/>
      <c r="BK82" s="107"/>
      <c r="BL82" s="107"/>
      <c r="BM82" s="107"/>
      <c r="BN82" s="107"/>
      <c r="BO82" s="108"/>
      <c r="BP82" s="109">
        <v>704</v>
      </c>
      <c r="BQ82" s="109"/>
      <c r="BR82" s="109"/>
      <c r="BS82" s="109"/>
      <c r="BT82" s="109"/>
      <c r="BU82" s="109"/>
      <c r="BV82" s="109"/>
      <c r="BW82" s="109"/>
      <c r="BX82" s="109"/>
      <c r="BY82" s="109"/>
      <c r="BZ82" s="109"/>
      <c r="CA82" s="109"/>
      <c r="CB82" s="109">
        <v>67</v>
      </c>
      <c r="CC82" s="109"/>
      <c r="CD82" s="109"/>
      <c r="CE82" s="109"/>
      <c r="CF82" s="109"/>
      <c r="CG82" s="109"/>
      <c r="CH82" s="109"/>
      <c r="CI82" s="109"/>
      <c r="CJ82" s="109"/>
      <c r="CK82" s="109"/>
      <c r="CL82" s="109"/>
      <c r="CM82" s="109"/>
      <c r="CN82" s="109"/>
      <c r="CO82" s="109"/>
      <c r="CP82" s="109">
        <v>3</v>
      </c>
      <c r="CQ82" s="109"/>
      <c r="CR82" s="109"/>
      <c r="CS82" s="109"/>
      <c r="CT82" s="109"/>
      <c r="CU82" s="109"/>
      <c r="CV82" s="109"/>
      <c r="CW82" s="109"/>
      <c r="CX82" s="109"/>
      <c r="CY82" s="109"/>
      <c r="CZ82" s="109"/>
      <c r="DA82" s="109"/>
      <c r="DB82" s="109"/>
      <c r="DC82" s="109"/>
      <c r="DD82" s="109"/>
    </row>
    <row r="83" spans="1:108" ht="15">
      <c r="A83" s="56" t="s">
        <v>198</v>
      </c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5"/>
      <c r="BE83" s="106"/>
      <c r="BF83" s="107"/>
      <c r="BG83" s="107"/>
      <c r="BH83" s="107"/>
      <c r="BI83" s="107"/>
      <c r="BJ83" s="107"/>
      <c r="BK83" s="107"/>
      <c r="BL83" s="107"/>
      <c r="BM83" s="107"/>
      <c r="BN83" s="107"/>
      <c r="BO83" s="108"/>
      <c r="BP83" s="109"/>
      <c r="BQ83" s="109"/>
      <c r="BR83" s="109"/>
      <c r="BS83" s="109"/>
      <c r="BT83" s="109"/>
      <c r="BU83" s="109"/>
      <c r="BV83" s="109"/>
      <c r="BW83" s="109"/>
      <c r="BX83" s="109"/>
      <c r="BY83" s="109"/>
      <c r="BZ83" s="109"/>
      <c r="CA83" s="109"/>
      <c r="CB83" s="109"/>
      <c r="CC83" s="109"/>
      <c r="CD83" s="109"/>
      <c r="CE83" s="109"/>
      <c r="CF83" s="109"/>
      <c r="CG83" s="109"/>
      <c r="CH83" s="109"/>
      <c r="CI83" s="109"/>
      <c r="CJ83" s="109"/>
      <c r="CK83" s="109"/>
      <c r="CL83" s="109"/>
      <c r="CM83" s="109"/>
      <c r="CN83" s="109"/>
      <c r="CO83" s="109"/>
      <c r="CP83" s="109"/>
      <c r="CQ83" s="109"/>
      <c r="CR83" s="109"/>
      <c r="CS83" s="109"/>
      <c r="CT83" s="109"/>
      <c r="CU83" s="109"/>
      <c r="CV83" s="109"/>
      <c r="CW83" s="109"/>
      <c r="CX83" s="109"/>
      <c r="CY83" s="109"/>
      <c r="CZ83" s="109"/>
      <c r="DA83" s="109"/>
      <c r="DB83" s="109"/>
      <c r="DC83" s="109"/>
      <c r="DD83" s="109"/>
    </row>
    <row r="84" spans="1:108" ht="15">
      <c r="A84" s="56" t="s">
        <v>199</v>
      </c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5"/>
      <c r="BE84" s="106">
        <v>4061</v>
      </c>
      <c r="BF84" s="107"/>
      <c r="BG84" s="107"/>
      <c r="BH84" s="107"/>
      <c r="BI84" s="107"/>
      <c r="BJ84" s="107"/>
      <c r="BK84" s="107"/>
      <c r="BL84" s="107"/>
      <c r="BM84" s="107"/>
      <c r="BN84" s="107"/>
      <c r="BO84" s="108"/>
      <c r="BP84" s="109">
        <v>3082</v>
      </c>
      <c r="BQ84" s="109"/>
      <c r="BR84" s="109"/>
      <c r="BS84" s="109"/>
      <c r="BT84" s="109"/>
      <c r="BU84" s="109"/>
      <c r="BV84" s="109"/>
      <c r="BW84" s="109"/>
      <c r="BX84" s="109"/>
      <c r="BY84" s="109"/>
      <c r="BZ84" s="109"/>
      <c r="CA84" s="109"/>
      <c r="CB84" s="109">
        <v>974</v>
      </c>
      <c r="CC84" s="109"/>
      <c r="CD84" s="109"/>
      <c r="CE84" s="109"/>
      <c r="CF84" s="109"/>
      <c r="CG84" s="109"/>
      <c r="CH84" s="109"/>
      <c r="CI84" s="109"/>
      <c r="CJ84" s="109"/>
      <c r="CK84" s="109"/>
      <c r="CL84" s="109"/>
      <c r="CM84" s="109"/>
      <c r="CN84" s="109"/>
      <c r="CO84" s="109"/>
      <c r="CP84" s="109">
        <v>5</v>
      </c>
      <c r="CQ84" s="109"/>
      <c r="CR84" s="109"/>
      <c r="CS84" s="109"/>
      <c r="CT84" s="109"/>
      <c r="CU84" s="109"/>
      <c r="CV84" s="109"/>
      <c r="CW84" s="109"/>
      <c r="CX84" s="109"/>
      <c r="CY84" s="109"/>
      <c r="CZ84" s="109"/>
      <c r="DA84" s="109"/>
      <c r="DB84" s="109"/>
      <c r="DC84" s="109"/>
      <c r="DD84" s="109"/>
    </row>
    <row r="85" spans="1:108" ht="15">
      <c r="A85" s="56" t="s">
        <v>200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5"/>
      <c r="BE85" s="106">
        <v>6901</v>
      </c>
      <c r="BF85" s="107"/>
      <c r="BG85" s="107"/>
      <c r="BH85" s="107"/>
      <c r="BI85" s="107"/>
      <c r="BJ85" s="107"/>
      <c r="BK85" s="107"/>
      <c r="BL85" s="107"/>
      <c r="BM85" s="107"/>
      <c r="BN85" s="107"/>
      <c r="BO85" s="108"/>
      <c r="BP85" s="109">
        <v>6901</v>
      </c>
      <c r="BQ85" s="109"/>
      <c r="BR85" s="109"/>
      <c r="BS85" s="109"/>
      <c r="BT85" s="109"/>
      <c r="BU85" s="109"/>
      <c r="BV85" s="109"/>
      <c r="BW85" s="109"/>
      <c r="BX85" s="109"/>
      <c r="BY85" s="109"/>
      <c r="BZ85" s="109"/>
      <c r="CA85" s="109"/>
      <c r="CB85" s="109"/>
      <c r="CC85" s="109"/>
      <c r="CD85" s="109"/>
      <c r="CE85" s="109"/>
      <c r="CF85" s="109"/>
      <c r="CG85" s="109"/>
      <c r="CH85" s="109"/>
      <c r="CI85" s="109"/>
      <c r="CJ85" s="109"/>
      <c r="CK85" s="109"/>
      <c r="CL85" s="109"/>
      <c r="CM85" s="109"/>
      <c r="CN85" s="109"/>
      <c r="CO85" s="109"/>
      <c r="CP85" s="109"/>
      <c r="CQ85" s="109"/>
      <c r="CR85" s="109"/>
      <c r="CS85" s="109"/>
      <c r="CT85" s="109"/>
      <c r="CU85" s="109"/>
      <c r="CV85" s="109"/>
      <c r="CW85" s="109"/>
      <c r="CX85" s="109"/>
      <c r="CY85" s="109"/>
      <c r="CZ85" s="109"/>
      <c r="DA85" s="109"/>
      <c r="DB85" s="109"/>
      <c r="DC85" s="109"/>
      <c r="DD85" s="109"/>
    </row>
    <row r="86" spans="1:108" ht="15">
      <c r="A86" s="56" t="s">
        <v>201</v>
      </c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5"/>
      <c r="BE86" s="106">
        <v>143</v>
      </c>
      <c r="BF86" s="107"/>
      <c r="BG86" s="107"/>
      <c r="BH86" s="107"/>
      <c r="BI86" s="107"/>
      <c r="BJ86" s="107"/>
      <c r="BK86" s="107"/>
      <c r="BL86" s="107"/>
      <c r="BM86" s="107"/>
      <c r="BN86" s="107"/>
      <c r="BO86" s="108"/>
      <c r="BP86" s="109">
        <v>142</v>
      </c>
      <c r="BQ86" s="109"/>
      <c r="BR86" s="109"/>
      <c r="BS86" s="109"/>
      <c r="BT86" s="109"/>
      <c r="BU86" s="109"/>
      <c r="BV86" s="109"/>
      <c r="BW86" s="109"/>
      <c r="BX86" s="109"/>
      <c r="BY86" s="109"/>
      <c r="BZ86" s="109"/>
      <c r="CA86" s="109"/>
      <c r="CB86" s="109">
        <v>1</v>
      </c>
      <c r="CC86" s="109"/>
      <c r="CD86" s="109"/>
      <c r="CE86" s="109"/>
      <c r="CF86" s="109"/>
      <c r="CG86" s="109"/>
      <c r="CH86" s="109"/>
      <c r="CI86" s="109"/>
      <c r="CJ86" s="109"/>
      <c r="CK86" s="109"/>
      <c r="CL86" s="109"/>
      <c r="CM86" s="109"/>
      <c r="CN86" s="109"/>
      <c r="CO86" s="109"/>
      <c r="CP86" s="109"/>
      <c r="CQ86" s="109"/>
      <c r="CR86" s="109"/>
      <c r="CS86" s="109"/>
      <c r="CT86" s="109"/>
      <c r="CU86" s="109"/>
      <c r="CV86" s="109"/>
      <c r="CW86" s="109"/>
      <c r="CX86" s="109"/>
      <c r="CY86" s="109"/>
      <c r="CZ86" s="109"/>
      <c r="DA86" s="109"/>
      <c r="DB86" s="109"/>
      <c r="DC86" s="109"/>
      <c r="DD86" s="109"/>
    </row>
    <row r="87" spans="1:108" ht="15">
      <c r="A87" s="56" t="s">
        <v>202</v>
      </c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5"/>
      <c r="BE87" s="109">
        <v>2681</v>
      </c>
      <c r="BF87" s="109"/>
      <c r="BG87" s="109"/>
      <c r="BH87" s="109"/>
      <c r="BI87" s="109"/>
      <c r="BJ87" s="109"/>
      <c r="BK87" s="109"/>
      <c r="BL87" s="109"/>
      <c r="BM87" s="109"/>
      <c r="BN87" s="109"/>
      <c r="BO87" s="109"/>
      <c r="BP87" s="109"/>
      <c r="BQ87" s="109"/>
      <c r="BR87" s="109"/>
      <c r="BS87" s="109"/>
      <c r="BT87" s="109"/>
      <c r="BU87" s="109"/>
      <c r="BV87" s="109"/>
      <c r="BW87" s="109"/>
      <c r="BX87" s="109"/>
      <c r="BY87" s="109"/>
      <c r="BZ87" s="109"/>
      <c r="CA87" s="109"/>
      <c r="CB87" s="109">
        <v>2441</v>
      </c>
      <c r="CC87" s="109"/>
      <c r="CD87" s="109"/>
      <c r="CE87" s="109"/>
      <c r="CF87" s="109"/>
      <c r="CG87" s="109"/>
      <c r="CH87" s="109"/>
      <c r="CI87" s="109"/>
      <c r="CJ87" s="109"/>
      <c r="CK87" s="109"/>
      <c r="CL87" s="109"/>
      <c r="CM87" s="109"/>
      <c r="CN87" s="109"/>
      <c r="CO87" s="109"/>
      <c r="CP87" s="109">
        <v>240</v>
      </c>
      <c r="CQ87" s="109"/>
      <c r="CR87" s="109"/>
      <c r="CS87" s="109"/>
      <c r="CT87" s="109"/>
      <c r="CU87" s="109"/>
      <c r="CV87" s="109"/>
      <c r="CW87" s="109"/>
      <c r="CX87" s="109"/>
      <c r="CY87" s="109"/>
      <c r="CZ87" s="109"/>
      <c r="DA87" s="109"/>
      <c r="DB87" s="109"/>
      <c r="DC87" s="109"/>
      <c r="DD87" s="109"/>
    </row>
    <row r="88" spans="1:108" ht="15">
      <c r="A88" s="5"/>
      <c r="B88" s="52" t="s">
        <v>32</v>
      </c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3"/>
      <c r="BE88" s="109"/>
      <c r="BF88" s="109"/>
      <c r="BG88" s="109"/>
      <c r="BH88" s="109"/>
      <c r="BI88" s="109"/>
      <c r="BJ88" s="109"/>
      <c r="BK88" s="109"/>
      <c r="BL88" s="109"/>
      <c r="BM88" s="109"/>
      <c r="BN88" s="109"/>
      <c r="BO88" s="109"/>
      <c r="BP88" s="109"/>
      <c r="BQ88" s="109"/>
      <c r="BR88" s="109"/>
      <c r="BS88" s="109"/>
      <c r="BT88" s="109"/>
      <c r="BU88" s="109"/>
      <c r="BV88" s="109"/>
      <c r="BW88" s="109"/>
      <c r="BX88" s="109"/>
      <c r="BY88" s="109"/>
      <c r="BZ88" s="109"/>
      <c r="CA88" s="109"/>
      <c r="CB88" s="109"/>
      <c r="CC88" s="109"/>
      <c r="CD88" s="109"/>
      <c r="CE88" s="109"/>
      <c r="CF88" s="109"/>
      <c r="CG88" s="109"/>
      <c r="CH88" s="109"/>
      <c r="CI88" s="109"/>
      <c r="CJ88" s="109"/>
      <c r="CK88" s="109"/>
      <c r="CL88" s="109"/>
      <c r="CM88" s="109"/>
      <c r="CN88" s="109"/>
      <c r="CO88" s="109"/>
      <c r="CP88" s="109"/>
      <c r="CQ88" s="109"/>
      <c r="CR88" s="109"/>
      <c r="CS88" s="109"/>
      <c r="CT88" s="109"/>
      <c r="CU88" s="109"/>
      <c r="CV88" s="109"/>
      <c r="CW88" s="109"/>
      <c r="CX88" s="109"/>
      <c r="CY88" s="109"/>
      <c r="CZ88" s="109"/>
      <c r="DA88" s="109"/>
      <c r="DB88" s="109"/>
      <c r="DC88" s="109"/>
      <c r="DD88" s="109"/>
    </row>
    <row r="89" spans="1:108" ht="15">
      <c r="A89" s="5"/>
      <c r="B89" s="52" t="s">
        <v>36</v>
      </c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3"/>
      <c r="BE89" s="109"/>
      <c r="BF89" s="109"/>
      <c r="BG89" s="109"/>
      <c r="BH89" s="109"/>
      <c r="BI89" s="109"/>
      <c r="BJ89" s="109"/>
      <c r="BK89" s="109"/>
      <c r="BL89" s="109"/>
      <c r="BM89" s="109"/>
      <c r="BN89" s="109"/>
      <c r="BO89" s="109"/>
      <c r="BP89" s="109"/>
      <c r="BQ89" s="109"/>
      <c r="BR89" s="109"/>
      <c r="BS89" s="109"/>
      <c r="BT89" s="109"/>
      <c r="BU89" s="109"/>
      <c r="BV89" s="109"/>
      <c r="BW89" s="109"/>
      <c r="BX89" s="109"/>
      <c r="BY89" s="109"/>
      <c r="BZ89" s="109"/>
      <c r="CA89" s="109"/>
      <c r="CB89" s="109"/>
      <c r="CC89" s="109"/>
      <c r="CD89" s="109"/>
      <c r="CE89" s="109"/>
      <c r="CF89" s="109"/>
      <c r="CG89" s="109"/>
      <c r="CH89" s="109"/>
      <c r="CI89" s="109"/>
      <c r="CJ89" s="109"/>
      <c r="CK89" s="109"/>
      <c r="CL89" s="109"/>
      <c r="CM89" s="109"/>
      <c r="CN89" s="109"/>
      <c r="CO89" s="109"/>
      <c r="CP89" s="109"/>
      <c r="CQ89" s="109"/>
      <c r="CR89" s="109"/>
      <c r="CS89" s="109"/>
      <c r="CT89" s="109"/>
      <c r="CU89" s="109"/>
      <c r="CV89" s="109"/>
      <c r="CW89" s="109"/>
      <c r="CX89" s="109"/>
      <c r="CY89" s="109"/>
      <c r="CZ89" s="109"/>
      <c r="DA89" s="109"/>
      <c r="DB89" s="109"/>
      <c r="DC89" s="109"/>
      <c r="DD89" s="109"/>
    </row>
    <row r="90" spans="1:108" s="13" customFormat="1" ht="14.25">
      <c r="A90" s="14"/>
      <c r="B90" s="150" t="s">
        <v>37</v>
      </c>
      <c r="C90" s="150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150"/>
      <c r="AE90" s="150"/>
      <c r="AF90" s="150"/>
      <c r="AG90" s="150"/>
      <c r="AH90" s="150"/>
      <c r="AI90" s="150"/>
      <c r="AJ90" s="150"/>
      <c r="AK90" s="150"/>
      <c r="AL90" s="150"/>
      <c r="AM90" s="150"/>
      <c r="AN90" s="150"/>
      <c r="AO90" s="150"/>
      <c r="AP90" s="150"/>
      <c r="AQ90" s="150"/>
      <c r="AR90" s="150"/>
      <c r="AS90" s="150"/>
      <c r="AT90" s="150"/>
      <c r="AU90" s="150"/>
      <c r="AV90" s="150"/>
      <c r="AW90" s="150"/>
      <c r="AX90" s="150"/>
      <c r="AY90" s="150"/>
      <c r="AZ90" s="150"/>
      <c r="BA90" s="150"/>
      <c r="BB90" s="150"/>
      <c r="BC90" s="150"/>
      <c r="BD90" s="151"/>
      <c r="BE90" s="152">
        <f>BE76+BE80</f>
        <v>14562</v>
      </c>
      <c r="BF90" s="152"/>
      <c r="BG90" s="152"/>
      <c r="BH90" s="152"/>
      <c r="BI90" s="152"/>
      <c r="BJ90" s="152"/>
      <c r="BK90" s="152"/>
      <c r="BL90" s="152"/>
      <c r="BM90" s="152"/>
      <c r="BN90" s="152"/>
      <c r="BO90" s="152"/>
      <c r="BP90" s="152">
        <f>BP76+BP80</f>
        <v>10831</v>
      </c>
      <c r="BQ90" s="152"/>
      <c r="BR90" s="152"/>
      <c r="BS90" s="152"/>
      <c r="BT90" s="152"/>
      <c r="BU90" s="152"/>
      <c r="BV90" s="152"/>
      <c r="BW90" s="152"/>
      <c r="BX90" s="152"/>
      <c r="BY90" s="152"/>
      <c r="BZ90" s="152"/>
      <c r="CA90" s="152"/>
      <c r="CB90" s="152">
        <f>CB80</f>
        <v>3483</v>
      </c>
      <c r="CC90" s="152"/>
      <c r="CD90" s="152"/>
      <c r="CE90" s="152"/>
      <c r="CF90" s="152"/>
      <c r="CG90" s="152"/>
      <c r="CH90" s="152"/>
      <c r="CI90" s="152"/>
      <c r="CJ90" s="152"/>
      <c r="CK90" s="152"/>
      <c r="CL90" s="152"/>
      <c r="CM90" s="152"/>
      <c r="CN90" s="152"/>
      <c r="CO90" s="152"/>
      <c r="CP90" s="152">
        <f>CP80</f>
        <v>248</v>
      </c>
      <c r="CQ90" s="152"/>
      <c r="CR90" s="152"/>
      <c r="CS90" s="152"/>
      <c r="CT90" s="152"/>
      <c r="CU90" s="152"/>
      <c r="CV90" s="152"/>
      <c r="CW90" s="152"/>
      <c r="CX90" s="152"/>
      <c r="CY90" s="152"/>
      <c r="CZ90" s="152"/>
      <c r="DA90" s="152"/>
      <c r="DB90" s="152"/>
      <c r="DC90" s="152"/>
      <c r="DD90" s="152"/>
    </row>
  </sheetData>
  <sheetProtection/>
  <mergeCells count="203">
    <mergeCell ref="B90:BD90"/>
    <mergeCell ref="BE90:BO90"/>
    <mergeCell ref="BP90:CA90"/>
    <mergeCell ref="CB90:CO90"/>
    <mergeCell ref="CP90:DD90"/>
    <mergeCell ref="A68:BD68"/>
    <mergeCell ref="BE68:DD68"/>
    <mergeCell ref="A69:BD69"/>
    <mergeCell ref="BE69:DD69"/>
    <mergeCell ref="BP74:DD74"/>
    <mergeCell ref="BE88:BO88"/>
    <mergeCell ref="BP88:CA88"/>
    <mergeCell ref="CB88:CO88"/>
    <mergeCell ref="CP88:DD88"/>
    <mergeCell ref="BE89:BO89"/>
    <mergeCell ref="BP89:CA89"/>
    <mergeCell ref="CB89:CO89"/>
    <mergeCell ref="CP89:DD89"/>
    <mergeCell ref="A66:BD66"/>
    <mergeCell ref="BE66:DD66"/>
    <mergeCell ref="A67:BD67"/>
    <mergeCell ref="BE67:DD67"/>
    <mergeCell ref="A58:BD58"/>
    <mergeCell ref="BE58:DD58"/>
    <mergeCell ref="A59:BD59"/>
    <mergeCell ref="BE59:DD59"/>
    <mergeCell ref="A60:BD60"/>
    <mergeCell ref="BE60:DD60"/>
    <mergeCell ref="A63:BD63"/>
    <mergeCell ref="BE63:DD63"/>
    <mergeCell ref="A64:BD64"/>
    <mergeCell ref="BE64:DD64"/>
    <mergeCell ref="A65:BD65"/>
    <mergeCell ref="BE65:DD65"/>
    <mergeCell ref="A61:BD61"/>
    <mergeCell ref="BE61:DD61"/>
    <mergeCell ref="A62:BD62"/>
    <mergeCell ref="BE62:DD62"/>
    <mergeCell ref="A53:BD53"/>
    <mergeCell ref="BE53:DD53"/>
    <mergeCell ref="A54:BD54"/>
    <mergeCell ref="BE54:DD54"/>
    <mergeCell ref="A55:BD55"/>
    <mergeCell ref="BE55:DD55"/>
    <mergeCell ref="A56:BD56"/>
    <mergeCell ref="BE56:DD56"/>
    <mergeCell ref="A57:BD57"/>
    <mergeCell ref="BE57:DD57"/>
    <mergeCell ref="A49:BD49"/>
    <mergeCell ref="BE49:DD49"/>
    <mergeCell ref="A50:BD50"/>
    <mergeCell ref="BE50:DD50"/>
    <mergeCell ref="A51:BD51"/>
    <mergeCell ref="BE51:DD51"/>
    <mergeCell ref="A41:BD41"/>
    <mergeCell ref="BE41:DD41"/>
    <mergeCell ref="A42:BD42"/>
    <mergeCell ref="BE42:DD42"/>
    <mergeCell ref="A46:BD46"/>
    <mergeCell ref="BE46:DD46"/>
    <mergeCell ref="A47:BD47"/>
    <mergeCell ref="BE47:DD47"/>
    <mergeCell ref="A48:BD48"/>
    <mergeCell ref="BE48:DD48"/>
    <mergeCell ref="A43:BD43"/>
    <mergeCell ref="BE43:DD43"/>
    <mergeCell ref="CP82:DD82"/>
    <mergeCell ref="CP83:DD83"/>
    <mergeCell ref="A27:BD27"/>
    <mergeCell ref="A28:BD28"/>
    <mergeCell ref="A29:BD29"/>
    <mergeCell ref="A30:BD30"/>
    <mergeCell ref="BE27:DD27"/>
    <mergeCell ref="A37:BD37"/>
    <mergeCell ref="BE29:DD29"/>
    <mergeCell ref="BE30:DD30"/>
    <mergeCell ref="A31:BD31"/>
    <mergeCell ref="A32:BD32"/>
    <mergeCell ref="A33:BD33"/>
    <mergeCell ref="BE31:DD31"/>
    <mergeCell ref="BE32:DD32"/>
    <mergeCell ref="BE33:DD33"/>
    <mergeCell ref="A44:BD44"/>
    <mergeCell ref="BE44:DD44"/>
    <mergeCell ref="A45:BD45"/>
    <mergeCell ref="BE45:DD45"/>
    <mergeCell ref="A40:BD40"/>
    <mergeCell ref="BE40:DD40"/>
    <mergeCell ref="BE37:DD37"/>
    <mergeCell ref="A38:BD38"/>
    <mergeCell ref="BE38:DD38"/>
    <mergeCell ref="A39:BD39"/>
    <mergeCell ref="BE39:DD39"/>
    <mergeCell ref="BE28:DD28"/>
    <mergeCell ref="A22:BD22"/>
    <mergeCell ref="A23:BD23"/>
    <mergeCell ref="A24:BD24"/>
    <mergeCell ref="A25:BD25"/>
    <mergeCell ref="A26:BD26"/>
    <mergeCell ref="BE23:DD23"/>
    <mergeCell ref="BE24:DD24"/>
    <mergeCell ref="BE25:DD25"/>
    <mergeCell ref="BE26:DD26"/>
    <mergeCell ref="BE22:DD22"/>
    <mergeCell ref="BP87:CA87"/>
    <mergeCell ref="CB87:CO87"/>
    <mergeCell ref="CP86:DD86"/>
    <mergeCell ref="CP87:DD87"/>
    <mergeCell ref="CP77:DD77"/>
    <mergeCell ref="BP86:CA86"/>
    <mergeCell ref="CB86:CO86"/>
    <mergeCell ref="BP84:CA84"/>
    <mergeCell ref="CB84:CO84"/>
    <mergeCell ref="BP85:CA85"/>
    <mergeCell ref="BP77:CA77"/>
    <mergeCell ref="CB77:CO77"/>
    <mergeCell ref="BP78:CA78"/>
    <mergeCell ref="CB78:CO78"/>
    <mergeCell ref="BP79:CA79"/>
    <mergeCell ref="CB79:CO79"/>
    <mergeCell ref="A3:BD3"/>
    <mergeCell ref="BE3:DD3"/>
    <mergeCell ref="B4:BD4"/>
    <mergeCell ref="BE4:DD4"/>
    <mergeCell ref="B5:BD5"/>
    <mergeCell ref="B1:DC1"/>
    <mergeCell ref="B17:BD17"/>
    <mergeCell ref="BE17:DD17"/>
    <mergeCell ref="BE36:DD36"/>
    <mergeCell ref="B35:BD35"/>
    <mergeCell ref="BE35:DD35"/>
    <mergeCell ref="B16:BD16"/>
    <mergeCell ref="BE16:DD16"/>
    <mergeCell ref="B34:BD34"/>
    <mergeCell ref="A7:BD7"/>
    <mergeCell ref="BE5:DD5"/>
    <mergeCell ref="BE10:DD10"/>
    <mergeCell ref="BE13:DD13"/>
    <mergeCell ref="BE34:DD34"/>
    <mergeCell ref="A8:BD8"/>
    <mergeCell ref="BE8:DD8"/>
    <mergeCell ref="A18:BD18"/>
    <mergeCell ref="A19:BD19"/>
    <mergeCell ref="A20:BD20"/>
    <mergeCell ref="A21:BD21"/>
    <mergeCell ref="A9:BD9"/>
    <mergeCell ref="A10:BD10"/>
    <mergeCell ref="A11:BD11"/>
    <mergeCell ref="BE7:DD7"/>
    <mergeCell ref="BE9:DD9"/>
    <mergeCell ref="B15:BD15"/>
    <mergeCell ref="BE15:DD15"/>
    <mergeCell ref="BE18:DD18"/>
    <mergeCell ref="BE19:DD19"/>
    <mergeCell ref="BE20:DD20"/>
    <mergeCell ref="BE21:DD21"/>
    <mergeCell ref="B6:BD6"/>
    <mergeCell ref="BE6:DD6"/>
    <mergeCell ref="BE12:DD12"/>
    <mergeCell ref="BE11:DD11"/>
    <mergeCell ref="B14:BD14"/>
    <mergeCell ref="BE14:DD14"/>
    <mergeCell ref="A12:BD12"/>
    <mergeCell ref="A13:BC13"/>
    <mergeCell ref="B72:DC72"/>
    <mergeCell ref="A74:BD75"/>
    <mergeCell ref="BE76:BO76"/>
    <mergeCell ref="BE86:BO86"/>
    <mergeCell ref="BE87:BO87"/>
    <mergeCell ref="A36:BD36"/>
    <mergeCell ref="A52:BD52"/>
    <mergeCell ref="BE52:DD52"/>
    <mergeCell ref="BE83:BO83"/>
    <mergeCell ref="BE84:BO84"/>
    <mergeCell ref="CP78:DD78"/>
    <mergeCell ref="CP79:DD79"/>
    <mergeCell ref="BP80:CA80"/>
    <mergeCell ref="CB80:CO80"/>
    <mergeCell ref="BP81:CA81"/>
    <mergeCell ref="CB81:CO81"/>
    <mergeCell ref="CP80:DD80"/>
    <mergeCell ref="CP81:DD81"/>
    <mergeCell ref="CB85:CO85"/>
    <mergeCell ref="CP84:DD84"/>
    <mergeCell ref="CP85:DD85"/>
    <mergeCell ref="BP82:CA82"/>
    <mergeCell ref="CB82:CO82"/>
    <mergeCell ref="BP83:CA83"/>
    <mergeCell ref="BE85:BO85"/>
    <mergeCell ref="BE81:BO81"/>
    <mergeCell ref="BE82:BO82"/>
    <mergeCell ref="CP75:DD75"/>
    <mergeCell ref="CP76:DD76"/>
    <mergeCell ref="BP76:CA76"/>
    <mergeCell ref="CB76:CO76"/>
    <mergeCell ref="BP75:CA75"/>
    <mergeCell ref="CB75:CO75"/>
    <mergeCell ref="BE74:BO75"/>
    <mergeCell ref="CB83:CO83"/>
    <mergeCell ref="BE78:BO78"/>
    <mergeCell ref="BE79:BO79"/>
    <mergeCell ref="BE80:BO80"/>
    <mergeCell ref="BE77:BO7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9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S12" sqref="S12"/>
    </sheetView>
  </sheetViews>
  <sheetFormatPr defaultColWidth="8.75390625" defaultRowHeight="12.75"/>
  <cols>
    <col min="1" max="1" width="14.75390625" style="15" customWidth="1"/>
    <col min="2" max="2" width="19.625" style="15" customWidth="1"/>
    <col min="3" max="3" width="11.375" style="15" customWidth="1"/>
    <col min="4" max="4" width="12.875" style="15" customWidth="1"/>
    <col min="5" max="5" width="11.625" style="15" customWidth="1"/>
    <col min="6" max="6" width="11.875" style="15" customWidth="1"/>
    <col min="7" max="7" width="11.125" style="15" customWidth="1"/>
    <col min="8" max="8" width="11.75390625" style="15" customWidth="1"/>
    <col min="9" max="9" width="10.00390625" style="15" customWidth="1"/>
    <col min="10" max="10" width="8.875" style="15" customWidth="1"/>
    <col min="11" max="11" width="11.875" style="15" customWidth="1"/>
    <col min="12" max="12" width="11.375" style="15" customWidth="1"/>
    <col min="13" max="13" width="12.00390625" style="15" customWidth="1"/>
    <col min="14" max="14" width="5.375" style="15" customWidth="1"/>
    <col min="15" max="15" width="8.375" style="15" customWidth="1"/>
    <col min="16" max="16" width="11.25390625" style="15" customWidth="1"/>
    <col min="17" max="17" width="9.875" style="15" customWidth="1"/>
    <col min="18" max="18" width="10.125" style="15" customWidth="1"/>
    <col min="19" max="19" width="12.625" style="15" customWidth="1"/>
    <col min="20" max="20" width="5.125" style="15" customWidth="1"/>
    <col min="21" max="21" width="4.125" style="15" customWidth="1"/>
    <col min="22" max="22" width="3.125" style="15" customWidth="1"/>
    <col min="23" max="23" width="13.375" style="15" customWidth="1"/>
    <col min="24" max="16384" width="8.75390625" style="15" customWidth="1"/>
  </cols>
  <sheetData>
    <row r="1" spans="1:23" s="19" customFormat="1" ht="14.25" customHeight="1">
      <c r="A1" s="162" t="s">
        <v>45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</row>
    <row r="2" spans="1:23" s="18" customFormat="1" ht="47.25" customHeight="1">
      <c r="A2" s="111"/>
      <c r="B2" s="113"/>
      <c r="C2" s="165" t="s">
        <v>116</v>
      </c>
      <c r="D2" s="165" t="s">
        <v>104</v>
      </c>
      <c r="E2" s="110" t="s">
        <v>47</v>
      </c>
      <c r="F2" s="110"/>
      <c r="G2" s="110"/>
      <c r="H2" s="153" t="s">
        <v>100</v>
      </c>
      <c r="I2" s="154"/>
      <c r="J2" s="154"/>
      <c r="K2" s="154"/>
      <c r="L2" s="154"/>
      <c r="M2" s="154"/>
      <c r="N2" s="154"/>
      <c r="O2" s="155"/>
      <c r="P2" s="153" t="s">
        <v>48</v>
      </c>
      <c r="Q2" s="154"/>
      <c r="R2" s="154"/>
      <c r="S2" s="155"/>
      <c r="T2" s="153" t="s">
        <v>49</v>
      </c>
      <c r="U2" s="154"/>
      <c r="V2" s="155"/>
      <c r="W2" s="29" t="s">
        <v>114</v>
      </c>
    </row>
    <row r="3" spans="1:23" s="18" customFormat="1" ht="23.25" customHeight="1">
      <c r="A3" s="163"/>
      <c r="B3" s="164"/>
      <c r="C3" s="168"/>
      <c r="D3" s="168"/>
      <c r="E3" s="110" t="s">
        <v>111</v>
      </c>
      <c r="F3" s="110" t="s">
        <v>112</v>
      </c>
      <c r="G3" s="110" t="s">
        <v>113</v>
      </c>
      <c r="H3" s="165" t="s">
        <v>119</v>
      </c>
      <c r="I3" s="153" t="s">
        <v>107</v>
      </c>
      <c r="J3" s="154"/>
      <c r="K3" s="155"/>
      <c r="L3" s="153" t="s">
        <v>108</v>
      </c>
      <c r="M3" s="155"/>
      <c r="N3" s="153" t="s">
        <v>109</v>
      </c>
      <c r="O3" s="155"/>
      <c r="P3" s="165" t="s">
        <v>117</v>
      </c>
      <c r="Q3" s="153" t="s">
        <v>110</v>
      </c>
      <c r="R3" s="154"/>
      <c r="S3" s="155"/>
      <c r="T3" s="165" t="s">
        <v>117</v>
      </c>
      <c r="U3" s="153" t="s">
        <v>110</v>
      </c>
      <c r="V3" s="155"/>
      <c r="W3" s="165" t="s">
        <v>115</v>
      </c>
    </row>
    <row r="4" spans="1:23" s="18" customFormat="1" ht="9" customHeight="1">
      <c r="A4" s="163"/>
      <c r="B4" s="164"/>
      <c r="C4" s="168"/>
      <c r="D4" s="168"/>
      <c r="E4" s="182"/>
      <c r="F4" s="182"/>
      <c r="G4" s="182"/>
      <c r="H4" s="166"/>
      <c r="I4" s="165" t="s">
        <v>120</v>
      </c>
      <c r="J4" s="183" t="s">
        <v>110</v>
      </c>
      <c r="K4" s="184"/>
      <c r="L4" s="165" t="s">
        <v>120</v>
      </c>
      <c r="M4" s="31" t="s">
        <v>110</v>
      </c>
      <c r="N4" s="165" t="s">
        <v>120</v>
      </c>
      <c r="O4" s="31" t="s">
        <v>110</v>
      </c>
      <c r="P4" s="166"/>
      <c r="Q4" s="165" t="s">
        <v>107</v>
      </c>
      <c r="R4" s="165" t="s">
        <v>108</v>
      </c>
      <c r="S4" s="165" t="s">
        <v>109</v>
      </c>
      <c r="T4" s="166"/>
      <c r="U4" s="165" t="s">
        <v>107</v>
      </c>
      <c r="V4" s="165" t="s">
        <v>108</v>
      </c>
      <c r="W4" s="166"/>
    </row>
    <row r="5" spans="1:23" s="18" customFormat="1" ht="60" customHeight="1">
      <c r="A5" s="114"/>
      <c r="B5" s="116"/>
      <c r="C5" s="169"/>
      <c r="D5" s="169"/>
      <c r="E5" s="182"/>
      <c r="F5" s="182"/>
      <c r="G5" s="182"/>
      <c r="H5" s="167"/>
      <c r="I5" s="167"/>
      <c r="J5" s="29" t="s">
        <v>101</v>
      </c>
      <c r="K5" s="29" t="s">
        <v>102</v>
      </c>
      <c r="L5" s="167"/>
      <c r="M5" s="28" t="s">
        <v>103</v>
      </c>
      <c r="N5" s="167"/>
      <c r="O5" s="28" t="s">
        <v>103</v>
      </c>
      <c r="P5" s="167"/>
      <c r="Q5" s="167"/>
      <c r="R5" s="167"/>
      <c r="S5" s="167"/>
      <c r="T5" s="167"/>
      <c r="U5" s="167"/>
      <c r="V5" s="167"/>
      <c r="W5" s="167"/>
    </row>
    <row r="6" spans="1:23" s="27" customFormat="1" ht="9.75" customHeight="1">
      <c r="A6" s="180">
        <v>1</v>
      </c>
      <c r="B6" s="181"/>
      <c r="C6" s="26">
        <v>2</v>
      </c>
      <c r="D6" s="26">
        <v>3</v>
      </c>
      <c r="E6" s="26">
        <v>4</v>
      </c>
      <c r="F6" s="26">
        <v>5</v>
      </c>
      <c r="G6" s="26">
        <v>6</v>
      </c>
      <c r="H6" s="26">
        <v>7</v>
      </c>
      <c r="I6" s="26">
        <v>8</v>
      </c>
      <c r="J6" s="26">
        <v>9</v>
      </c>
      <c r="K6" s="26">
        <v>10</v>
      </c>
      <c r="L6" s="26">
        <v>11</v>
      </c>
      <c r="M6" s="30">
        <v>12</v>
      </c>
      <c r="N6" s="26">
        <v>13</v>
      </c>
      <c r="O6" s="26">
        <v>14</v>
      </c>
      <c r="P6" s="26">
        <v>15</v>
      </c>
      <c r="Q6" s="26">
        <v>16</v>
      </c>
      <c r="R6" s="26">
        <v>17</v>
      </c>
      <c r="S6" s="26">
        <v>18</v>
      </c>
      <c r="T6" s="26">
        <v>19</v>
      </c>
      <c r="U6" s="26">
        <v>20</v>
      </c>
      <c r="V6" s="26">
        <v>21</v>
      </c>
      <c r="W6" s="26">
        <v>22</v>
      </c>
    </row>
    <row r="7" spans="1:23" s="16" customFormat="1" ht="21.75" customHeight="1">
      <c r="A7" s="160" t="s">
        <v>46</v>
      </c>
      <c r="B7" s="161"/>
      <c r="C7" s="21" t="s">
        <v>54</v>
      </c>
      <c r="D7" s="57">
        <f>E7+F7+G7</f>
        <v>0</v>
      </c>
      <c r="E7" s="57">
        <f aca="true" t="shared" si="0" ref="E7:E15">I7+Q7+U7</f>
        <v>0</v>
      </c>
      <c r="F7" s="57">
        <f>M7+R7+V7</f>
        <v>0</v>
      </c>
      <c r="G7" s="57">
        <f>O7+S7</f>
        <v>0</v>
      </c>
      <c r="H7" s="57">
        <f>I7+L7+N7</f>
        <v>0</v>
      </c>
      <c r="I7" s="57">
        <f>J7+K7</f>
        <v>0</v>
      </c>
      <c r="J7" s="57"/>
      <c r="K7" s="57"/>
      <c r="L7" s="57">
        <f>M7</f>
        <v>0</v>
      </c>
      <c r="M7" s="58"/>
      <c r="N7" s="57">
        <f>O7</f>
        <v>0</v>
      </c>
      <c r="O7" s="20"/>
      <c r="P7" s="57">
        <f>Q7+R7+S7</f>
        <v>0</v>
      </c>
      <c r="Q7" s="20"/>
      <c r="R7" s="57"/>
      <c r="S7" s="20"/>
      <c r="T7" s="57">
        <f>U7+V7</f>
        <v>0</v>
      </c>
      <c r="U7" s="20"/>
      <c r="V7" s="20"/>
      <c r="W7" s="20"/>
    </row>
    <row r="8" spans="1:23" s="16" customFormat="1" ht="13.5" customHeight="1">
      <c r="A8" s="160" t="s">
        <v>50</v>
      </c>
      <c r="B8" s="161"/>
      <c r="C8" s="21" t="s">
        <v>54</v>
      </c>
      <c r="D8" s="57">
        <f>E8+F8+G8</f>
        <v>31023500</v>
      </c>
      <c r="E8" s="57">
        <f t="shared" si="0"/>
        <v>5102700</v>
      </c>
      <c r="F8" s="57">
        <f>M8+R8+V8</f>
        <v>25109300</v>
      </c>
      <c r="G8" s="57">
        <f>O8+S8</f>
        <v>811500</v>
      </c>
      <c r="H8" s="57">
        <f>I8+L8+N8</f>
        <v>29082000</v>
      </c>
      <c r="I8" s="57">
        <f>J8+K8</f>
        <v>3972700</v>
      </c>
      <c r="J8" s="57">
        <f>SUM(J9:J15)</f>
        <v>0</v>
      </c>
      <c r="K8" s="57">
        <f>SUM(K9:K15)</f>
        <v>3972700</v>
      </c>
      <c r="L8" s="57">
        <f>M8</f>
        <v>25109300</v>
      </c>
      <c r="M8" s="57">
        <f>SUM(M9:M15)</f>
        <v>25109300</v>
      </c>
      <c r="N8" s="57">
        <f>O8</f>
        <v>0</v>
      </c>
      <c r="O8" s="57">
        <f>SUM(O9:O15)</f>
        <v>0</v>
      </c>
      <c r="P8" s="57">
        <f>Q8+R8+S8</f>
        <v>1941500</v>
      </c>
      <c r="Q8" s="57">
        <f>SUM(Q9:Q15)</f>
        <v>1130000</v>
      </c>
      <c r="R8" s="57">
        <f>SUM(R9:R15)</f>
        <v>0</v>
      </c>
      <c r="S8" s="57">
        <f>SUM(S9:S15)</f>
        <v>811500</v>
      </c>
      <c r="T8" s="57">
        <f>U8+V8</f>
        <v>0</v>
      </c>
      <c r="U8" s="57">
        <f>SUM(U9:U15)</f>
        <v>0</v>
      </c>
      <c r="V8" s="57">
        <f>SUM(V9:V15)</f>
        <v>0</v>
      </c>
      <c r="W8" s="57">
        <f>SUM(W9:W15)</f>
        <v>0</v>
      </c>
    </row>
    <row r="9" spans="1:23" ht="9.75" customHeight="1">
      <c r="A9" s="158" t="s">
        <v>25</v>
      </c>
      <c r="B9" s="159"/>
      <c r="C9" s="22" t="s">
        <v>54</v>
      </c>
      <c r="D9" s="57">
        <f aca="true" t="shared" si="1" ref="D9:D15">E9+F9+G9</f>
        <v>0</v>
      </c>
      <c r="E9" s="57">
        <f t="shared" si="0"/>
        <v>0</v>
      </c>
      <c r="F9" s="57">
        <f aca="true" t="shared" si="2" ref="F9:F15">M9+R9+V9</f>
        <v>0</v>
      </c>
      <c r="G9" s="57">
        <f aca="true" t="shared" si="3" ref="G9:G15">O9+S9</f>
        <v>0</v>
      </c>
      <c r="H9" s="57">
        <f aca="true" t="shared" si="4" ref="H9:H56">I9+L9+N9</f>
        <v>0</v>
      </c>
      <c r="I9" s="57">
        <f aca="true" t="shared" si="5" ref="I9:I56">J9+K9</f>
        <v>0</v>
      </c>
      <c r="J9" s="17"/>
      <c r="K9" s="17"/>
      <c r="L9" s="57">
        <f aca="true" t="shared" si="6" ref="L9:L56">M9</f>
        <v>0</v>
      </c>
      <c r="M9" s="17"/>
      <c r="N9" s="57">
        <f aca="true" t="shared" si="7" ref="N9:N56">O9</f>
        <v>0</v>
      </c>
      <c r="O9" s="17"/>
      <c r="P9" s="57">
        <f aca="true" t="shared" si="8" ref="P9:P56">Q9+R9+S9</f>
        <v>0</v>
      </c>
      <c r="Q9" s="17"/>
      <c r="R9" s="17"/>
      <c r="S9" s="17"/>
      <c r="T9" s="57">
        <f aca="true" t="shared" si="9" ref="T9:T56">U9+V9</f>
        <v>0</v>
      </c>
      <c r="U9" s="17"/>
      <c r="V9" s="17"/>
      <c r="W9" s="17"/>
    </row>
    <row r="10" spans="1:23" ht="21.75" customHeight="1">
      <c r="A10" s="156" t="s">
        <v>203</v>
      </c>
      <c r="B10" s="157"/>
      <c r="C10" s="22" t="s">
        <v>54</v>
      </c>
      <c r="D10" s="57">
        <f t="shared" si="1"/>
        <v>29082000</v>
      </c>
      <c r="E10" s="57">
        <f t="shared" si="0"/>
        <v>3972700</v>
      </c>
      <c r="F10" s="57">
        <f t="shared" si="2"/>
        <v>25109300</v>
      </c>
      <c r="G10" s="57">
        <f t="shared" si="3"/>
        <v>0</v>
      </c>
      <c r="H10" s="57">
        <f t="shared" si="4"/>
        <v>29082000</v>
      </c>
      <c r="I10" s="57">
        <f t="shared" si="5"/>
        <v>3972700</v>
      </c>
      <c r="J10" s="17"/>
      <c r="K10" s="59">
        <v>3972700</v>
      </c>
      <c r="L10" s="57">
        <f t="shared" si="6"/>
        <v>25109300</v>
      </c>
      <c r="M10" s="59">
        <v>25109300</v>
      </c>
      <c r="N10" s="57">
        <f t="shared" si="7"/>
        <v>0</v>
      </c>
      <c r="O10" s="17"/>
      <c r="P10" s="57">
        <f t="shared" si="8"/>
        <v>0</v>
      </c>
      <c r="Q10" s="17"/>
      <c r="R10" s="17"/>
      <c r="S10" s="17"/>
      <c r="T10" s="57">
        <f t="shared" si="9"/>
        <v>0</v>
      </c>
      <c r="U10" s="17"/>
      <c r="V10" s="17"/>
      <c r="W10" s="17"/>
    </row>
    <row r="11" spans="1:23" ht="10.5" customHeight="1">
      <c r="A11" s="156" t="s">
        <v>51</v>
      </c>
      <c r="B11" s="157"/>
      <c r="C11" s="22" t="s">
        <v>54</v>
      </c>
      <c r="D11" s="57">
        <f t="shared" si="1"/>
        <v>1941500</v>
      </c>
      <c r="E11" s="57">
        <f t="shared" si="0"/>
        <v>1130000</v>
      </c>
      <c r="F11" s="57">
        <f t="shared" si="2"/>
        <v>0</v>
      </c>
      <c r="G11" s="57">
        <f t="shared" si="3"/>
        <v>811500</v>
      </c>
      <c r="H11" s="57">
        <f t="shared" si="4"/>
        <v>0</v>
      </c>
      <c r="I11" s="57">
        <f t="shared" si="5"/>
        <v>0</v>
      </c>
      <c r="J11" s="17"/>
      <c r="K11" s="17"/>
      <c r="L11" s="57">
        <f t="shared" si="6"/>
        <v>0</v>
      </c>
      <c r="M11" s="17"/>
      <c r="N11" s="57">
        <f t="shared" si="7"/>
        <v>0</v>
      </c>
      <c r="O11" s="17"/>
      <c r="P11" s="57">
        <f t="shared" si="8"/>
        <v>1941500</v>
      </c>
      <c r="Q11" s="17">
        <v>1130000</v>
      </c>
      <c r="R11" s="17"/>
      <c r="S11" s="59">
        <v>811500</v>
      </c>
      <c r="T11" s="57">
        <f t="shared" si="9"/>
        <v>0</v>
      </c>
      <c r="U11" s="17"/>
      <c r="V11" s="17"/>
      <c r="W11" s="17"/>
    </row>
    <row r="12" spans="1:23" ht="10.5" customHeight="1">
      <c r="A12" s="156" t="s">
        <v>52</v>
      </c>
      <c r="B12" s="157"/>
      <c r="C12" s="22" t="s">
        <v>54</v>
      </c>
      <c r="D12" s="57">
        <f t="shared" si="1"/>
        <v>0</v>
      </c>
      <c r="E12" s="57">
        <f t="shared" si="0"/>
        <v>0</v>
      </c>
      <c r="F12" s="57">
        <f t="shared" si="2"/>
        <v>0</v>
      </c>
      <c r="G12" s="57">
        <f t="shared" si="3"/>
        <v>0</v>
      </c>
      <c r="H12" s="57">
        <f t="shared" si="4"/>
        <v>0</v>
      </c>
      <c r="I12" s="57">
        <f t="shared" si="5"/>
        <v>0</v>
      </c>
      <c r="J12" s="17"/>
      <c r="K12" s="17"/>
      <c r="L12" s="57">
        <f t="shared" si="6"/>
        <v>0</v>
      </c>
      <c r="M12" s="17"/>
      <c r="N12" s="57">
        <f t="shared" si="7"/>
        <v>0</v>
      </c>
      <c r="O12" s="17"/>
      <c r="P12" s="57">
        <f t="shared" si="8"/>
        <v>0</v>
      </c>
      <c r="Q12" s="17"/>
      <c r="R12" s="17"/>
      <c r="S12" s="17"/>
      <c r="T12" s="57">
        <f t="shared" si="9"/>
        <v>0</v>
      </c>
      <c r="U12" s="17"/>
      <c r="V12" s="17"/>
      <c r="W12" s="17"/>
    </row>
    <row r="13" spans="1:23" ht="70.5" customHeight="1">
      <c r="A13" s="156" t="s">
        <v>99</v>
      </c>
      <c r="B13" s="157"/>
      <c r="C13" s="22" t="s">
        <v>54</v>
      </c>
      <c r="D13" s="57">
        <f t="shared" si="1"/>
        <v>0</v>
      </c>
      <c r="E13" s="57">
        <f t="shared" si="0"/>
        <v>0</v>
      </c>
      <c r="F13" s="57">
        <f t="shared" si="2"/>
        <v>0</v>
      </c>
      <c r="G13" s="57">
        <f t="shared" si="3"/>
        <v>0</v>
      </c>
      <c r="H13" s="57">
        <f t="shared" si="4"/>
        <v>0</v>
      </c>
      <c r="I13" s="57">
        <f t="shared" si="5"/>
        <v>0</v>
      </c>
      <c r="J13" s="59"/>
      <c r="K13" s="17"/>
      <c r="L13" s="57">
        <f t="shared" si="6"/>
        <v>0</v>
      </c>
      <c r="M13" s="17"/>
      <c r="N13" s="57">
        <f t="shared" si="7"/>
        <v>0</v>
      </c>
      <c r="O13" s="17"/>
      <c r="P13" s="57">
        <f t="shared" si="8"/>
        <v>0</v>
      </c>
      <c r="Q13" s="17"/>
      <c r="R13" s="17"/>
      <c r="S13" s="17"/>
      <c r="T13" s="57">
        <f t="shared" si="9"/>
        <v>0</v>
      </c>
      <c r="U13" s="17"/>
      <c r="V13" s="17"/>
      <c r="W13" s="17"/>
    </row>
    <row r="14" spans="1:23" ht="9.75" customHeight="1">
      <c r="A14" s="156" t="s">
        <v>25</v>
      </c>
      <c r="B14" s="157"/>
      <c r="C14" s="22" t="s">
        <v>54</v>
      </c>
      <c r="D14" s="57">
        <f t="shared" si="1"/>
        <v>0</v>
      </c>
      <c r="E14" s="57">
        <f t="shared" si="0"/>
        <v>0</v>
      </c>
      <c r="F14" s="57">
        <f t="shared" si="2"/>
        <v>0</v>
      </c>
      <c r="G14" s="57">
        <f t="shared" si="3"/>
        <v>0</v>
      </c>
      <c r="H14" s="57">
        <f t="shared" si="4"/>
        <v>0</v>
      </c>
      <c r="I14" s="57">
        <f t="shared" si="5"/>
        <v>0</v>
      </c>
      <c r="J14" s="17"/>
      <c r="K14" s="17"/>
      <c r="L14" s="57">
        <f t="shared" si="6"/>
        <v>0</v>
      </c>
      <c r="M14" s="17"/>
      <c r="N14" s="57">
        <f t="shared" si="7"/>
        <v>0</v>
      </c>
      <c r="O14" s="17"/>
      <c r="P14" s="57">
        <f t="shared" si="8"/>
        <v>0</v>
      </c>
      <c r="Q14" s="17"/>
      <c r="R14" s="17"/>
      <c r="S14" s="17"/>
      <c r="T14" s="57">
        <f t="shared" si="9"/>
        <v>0</v>
      </c>
      <c r="U14" s="17"/>
      <c r="V14" s="17"/>
      <c r="W14" s="17"/>
    </row>
    <row r="15" spans="1:23" ht="22.5" customHeight="1">
      <c r="A15" s="156" t="s">
        <v>53</v>
      </c>
      <c r="B15" s="157"/>
      <c r="C15" s="22" t="s">
        <v>54</v>
      </c>
      <c r="D15" s="57">
        <f t="shared" si="1"/>
        <v>0</v>
      </c>
      <c r="E15" s="57">
        <f t="shared" si="0"/>
        <v>0</v>
      </c>
      <c r="F15" s="57">
        <f t="shared" si="2"/>
        <v>0</v>
      </c>
      <c r="G15" s="57">
        <f t="shared" si="3"/>
        <v>0</v>
      </c>
      <c r="H15" s="57">
        <f t="shared" si="4"/>
        <v>0</v>
      </c>
      <c r="I15" s="57">
        <f t="shared" si="5"/>
        <v>0</v>
      </c>
      <c r="J15" s="17"/>
      <c r="K15" s="17"/>
      <c r="L15" s="57">
        <f t="shared" si="6"/>
        <v>0</v>
      </c>
      <c r="M15" s="17"/>
      <c r="N15" s="57">
        <f t="shared" si="7"/>
        <v>0</v>
      </c>
      <c r="O15" s="17"/>
      <c r="P15" s="57">
        <f t="shared" si="8"/>
        <v>0</v>
      </c>
      <c r="Q15" s="17"/>
      <c r="R15" s="17"/>
      <c r="S15" s="17"/>
      <c r="T15" s="57">
        <f t="shared" si="9"/>
        <v>0</v>
      </c>
      <c r="U15" s="17"/>
      <c r="V15" s="17"/>
      <c r="W15" s="17"/>
    </row>
    <row r="16" spans="1:23" ht="9.75" customHeight="1">
      <c r="A16" s="156" t="s">
        <v>25</v>
      </c>
      <c r="B16" s="157"/>
      <c r="C16" s="22" t="s">
        <v>54</v>
      </c>
      <c r="D16" s="22"/>
      <c r="E16" s="22"/>
      <c r="F16" s="22"/>
      <c r="G16" s="22"/>
      <c r="H16" s="57">
        <f t="shared" si="4"/>
        <v>0</v>
      </c>
      <c r="I16" s="57">
        <f t="shared" si="5"/>
        <v>0</v>
      </c>
      <c r="J16" s="17"/>
      <c r="K16" s="17"/>
      <c r="L16" s="57">
        <f t="shared" si="6"/>
        <v>0</v>
      </c>
      <c r="M16" s="17"/>
      <c r="N16" s="57">
        <f t="shared" si="7"/>
        <v>0</v>
      </c>
      <c r="O16" s="17"/>
      <c r="P16" s="57">
        <f t="shared" si="8"/>
        <v>0</v>
      </c>
      <c r="Q16" s="17"/>
      <c r="R16" s="17"/>
      <c r="S16" s="17"/>
      <c r="T16" s="57">
        <f t="shared" si="9"/>
        <v>0</v>
      </c>
      <c r="U16" s="17"/>
      <c r="V16" s="17"/>
      <c r="W16" s="17"/>
    </row>
    <row r="17" spans="1:23" s="16" customFormat="1" ht="22.5" customHeight="1">
      <c r="A17" s="160" t="s">
        <v>55</v>
      </c>
      <c r="B17" s="161"/>
      <c r="C17" s="21" t="s">
        <v>54</v>
      </c>
      <c r="D17" s="57">
        <f>D7+D8-D18</f>
        <v>0</v>
      </c>
      <c r="E17" s="57">
        <f>E7+E8-E18</f>
        <v>0</v>
      </c>
      <c r="F17" s="57">
        <f aca="true" t="shared" si="10" ref="F17:W17">F7+F8-F18</f>
        <v>0</v>
      </c>
      <c r="G17" s="57">
        <f t="shared" si="10"/>
        <v>0</v>
      </c>
      <c r="H17" s="57">
        <f t="shared" si="10"/>
        <v>0</v>
      </c>
      <c r="I17" s="57">
        <f t="shared" si="10"/>
        <v>0</v>
      </c>
      <c r="J17" s="57">
        <f t="shared" si="10"/>
        <v>0</v>
      </c>
      <c r="K17" s="57">
        <f t="shared" si="10"/>
        <v>0</v>
      </c>
      <c r="L17" s="57">
        <f t="shared" si="10"/>
        <v>0</v>
      </c>
      <c r="M17" s="57">
        <f t="shared" si="10"/>
        <v>0</v>
      </c>
      <c r="N17" s="57">
        <f t="shared" si="10"/>
        <v>0</v>
      </c>
      <c r="O17" s="57">
        <f t="shared" si="10"/>
        <v>0</v>
      </c>
      <c r="P17" s="57">
        <f t="shared" si="10"/>
        <v>0</v>
      </c>
      <c r="Q17" s="57">
        <f t="shared" si="10"/>
        <v>0</v>
      </c>
      <c r="R17" s="57">
        <f t="shared" si="10"/>
        <v>0</v>
      </c>
      <c r="S17" s="57">
        <f t="shared" si="10"/>
        <v>0</v>
      </c>
      <c r="T17" s="57">
        <f t="shared" si="10"/>
        <v>0</v>
      </c>
      <c r="U17" s="57">
        <f t="shared" si="10"/>
        <v>0</v>
      </c>
      <c r="V17" s="57">
        <f t="shared" si="10"/>
        <v>0</v>
      </c>
      <c r="W17" s="57">
        <f t="shared" si="10"/>
        <v>0</v>
      </c>
    </row>
    <row r="18" spans="1:23" s="16" customFormat="1" ht="13.5" customHeight="1">
      <c r="A18" s="160" t="s">
        <v>56</v>
      </c>
      <c r="B18" s="161"/>
      <c r="C18" s="33">
        <v>900</v>
      </c>
      <c r="D18" s="57">
        <f>SUM(E18:G18)</f>
        <v>31023500</v>
      </c>
      <c r="E18" s="57">
        <f>I18+Q18+U18</f>
        <v>5102700</v>
      </c>
      <c r="F18" s="57">
        <f>M18+R18+V18</f>
        <v>25109300</v>
      </c>
      <c r="G18" s="57">
        <f>O18+S18</f>
        <v>811500</v>
      </c>
      <c r="H18" s="57">
        <f t="shared" si="4"/>
        <v>29082000</v>
      </c>
      <c r="I18" s="57">
        <f>J18+K18</f>
        <v>3972700</v>
      </c>
      <c r="J18" s="20">
        <f>J20+J26+J28+J29+J30+J40+J41+J42</f>
        <v>0</v>
      </c>
      <c r="K18" s="60">
        <f>K20+K26+K40+K41+K42</f>
        <v>3972700</v>
      </c>
      <c r="L18" s="57">
        <f t="shared" si="6"/>
        <v>25109300</v>
      </c>
      <c r="M18" s="60">
        <f>M20+M26+M40+M41+M42</f>
        <v>25109300</v>
      </c>
      <c r="N18" s="57">
        <f t="shared" si="7"/>
        <v>0</v>
      </c>
      <c r="O18" s="20">
        <f>O20+O26+O28+O29+O30+O40+O41+O42</f>
        <v>0</v>
      </c>
      <c r="P18" s="57">
        <f t="shared" si="8"/>
        <v>1941500</v>
      </c>
      <c r="Q18" s="20">
        <f>Q20+Q26+Q28+Q29+Q30+Q40+Q41+Q42</f>
        <v>1130000</v>
      </c>
      <c r="R18" s="57">
        <f>R20+R26+R28+R29+R30+R40+R41+R42</f>
        <v>0</v>
      </c>
      <c r="S18" s="57">
        <f>S20+S26+S28+S29+S30+S40+S41+S42</f>
        <v>811500</v>
      </c>
      <c r="T18" s="57">
        <f t="shared" si="9"/>
        <v>0</v>
      </c>
      <c r="U18" s="20">
        <f>U20+U26+U28+U29+U30+U40+U41+U42</f>
        <v>0</v>
      </c>
      <c r="V18" s="20">
        <f>V20+V26+V28+V29+V30+V40+V41+V42</f>
        <v>0</v>
      </c>
      <c r="W18" s="20">
        <f>W20+W26+W28+W29+W30+W40+W41+W42</f>
        <v>0</v>
      </c>
    </row>
    <row r="19" spans="1:23" ht="9.75" customHeight="1">
      <c r="A19" s="158" t="s">
        <v>25</v>
      </c>
      <c r="B19" s="159"/>
      <c r="C19" s="34"/>
      <c r="D19" s="22"/>
      <c r="E19" s="22"/>
      <c r="F19" s="22"/>
      <c r="G19" s="22"/>
      <c r="H19" s="17"/>
      <c r="I19" s="17"/>
      <c r="J19" s="17"/>
      <c r="K19" s="17"/>
      <c r="L19" s="57">
        <f t="shared" si="6"/>
        <v>0</v>
      </c>
      <c r="M19" s="59"/>
      <c r="N19" s="57">
        <f t="shared" si="7"/>
        <v>0</v>
      </c>
      <c r="O19" s="17"/>
      <c r="P19" s="57">
        <f t="shared" si="8"/>
        <v>0</v>
      </c>
      <c r="Q19" s="17"/>
      <c r="R19" s="59"/>
      <c r="S19" s="59"/>
      <c r="T19" s="57">
        <f t="shared" si="9"/>
        <v>0</v>
      </c>
      <c r="U19" s="17"/>
      <c r="V19" s="17"/>
      <c r="W19" s="17"/>
    </row>
    <row r="20" spans="1:23" ht="10.5" customHeight="1">
      <c r="A20" s="158" t="s">
        <v>57</v>
      </c>
      <c r="B20" s="159"/>
      <c r="C20" s="34" t="s">
        <v>60</v>
      </c>
      <c r="D20" s="57">
        <f>SUM(E20:G20)</f>
        <v>25291300</v>
      </c>
      <c r="E20" s="57">
        <f>I20+Q20+U20</f>
        <v>497000</v>
      </c>
      <c r="F20" s="57">
        <f>M20+R20+V20</f>
        <v>23982800</v>
      </c>
      <c r="G20" s="57">
        <f>O20+S20</f>
        <v>811500</v>
      </c>
      <c r="H20" s="57">
        <f t="shared" si="4"/>
        <v>24479800</v>
      </c>
      <c r="I20" s="57">
        <f t="shared" si="5"/>
        <v>497000</v>
      </c>
      <c r="J20" s="17">
        <f>J22+J23+J25</f>
        <v>0</v>
      </c>
      <c r="K20" s="61">
        <f>K22+K23+K25</f>
        <v>497000</v>
      </c>
      <c r="L20" s="57">
        <f t="shared" si="6"/>
        <v>23982800</v>
      </c>
      <c r="M20" s="59">
        <f>M22+M23+M25</f>
        <v>23982800</v>
      </c>
      <c r="N20" s="57">
        <f t="shared" si="7"/>
        <v>0</v>
      </c>
      <c r="O20" s="17">
        <f>O22+O23+O25</f>
        <v>0</v>
      </c>
      <c r="P20" s="57">
        <f t="shared" si="8"/>
        <v>811500</v>
      </c>
      <c r="Q20" s="17">
        <f>Q22+Q23+Q25</f>
        <v>0</v>
      </c>
      <c r="R20" s="59">
        <f>R22+R23+R25</f>
        <v>0</v>
      </c>
      <c r="S20" s="59">
        <f>S22+S23+S25</f>
        <v>811500</v>
      </c>
      <c r="T20" s="57">
        <f t="shared" si="9"/>
        <v>0</v>
      </c>
      <c r="U20" s="17">
        <f>U22+U23+U25</f>
        <v>0</v>
      </c>
      <c r="V20" s="17">
        <f>V22+V23+V25</f>
        <v>0</v>
      </c>
      <c r="W20" s="17">
        <f>W22+W23+W25</f>
        <v>0</v>
      </c>
    </row>
    <row r="21" spans="1:23" ht="9.75" customHeight="1">
      <c r="A21" s="158" t="s">
        <v>24</v>
      </c>
      <c r="B21" s="159"/>
      <c r="C21" s="34"/>
      <c r="D21" s="22"/>
      <c r="E21" s="22"/>
      <c r="F21" s="22"/>
      <c r="G21" s="22"/>
      <c r="H21" s="17"/>
      <c r="I21" s="17"/>
      <c r="J21" s="17"/>
      <c r="K21" s="17"/>
      <c r="L21" s="57">
        <f t="shared" si="6"/>
        <v>0</v>
      </c>
      <c r="M21" s="59"/>
      <c r="N21" s="57">
        <f t="shared" si="7"/>
        <v>0</v>
      </c>
      <c r="O21" s="17"/>
      <c r="P21" s="57">
        <f t="shared" si="8"/>
        <v>0</v>
      </c>
      <c r="Q21" s="17"/>
      <c r="R21" s="59"/>
      <c r="S21" s="59"/>
      <c r="T21" s="57">
        <f t="shared" si="9"/>
        <v>0</v>
      </c>
      <c r="U21" s="17"/>
      <c r="V21" s="17"/>
      <c r="W21" s="17"/>
    </row>
    <row r="22" spans="1:23" ht="10.5" customHeight="1">
      <c r="A22" s="156" t="s">
        <v>58</v>
      </c>
      <c r="B22" s="157"/>
      <c r="C22" s="34" t="s">
        <v>61</v>
      </c>
      <c r="D22" s="57">
        <f>SUM(E22:G22)</f>
        <v>19043300</v>
      </c>
      <c r="E22" s="57">
        <f>I22+Q22+U22</f>
        <v>0</v>
      </c>
      <c r="F22" s="57">
        <f>M22+R22+V22</f>
        <v>18420000</v>
      </c>
      <c r="G22" s="57">
        <f>O22+S22</f>
        <v>623300</v>
      </c>
      <c r="H22" s="57">
        <f t="shared" si="4"/>
        <v>18420000</v>
      </c>
      <c r="I22" s="57">
        <f t="shared" si="5"/>
        <v>0</v>
      </c>
      <c r="J22" s="17"/>
      <c r="K22" s="59"/>
      <c r="L22" s="57">
        <f t="shared" si="6"/>
        <v>18420000</v>
      </c>
      <c r="M22" s="59">
        <v>18420000</v>
      </c>
      <c r="N22" s="57">
        <f t="shared" si="7"/>
        <v>0</v>
      </c>
      <c r="O22" s="17"/>
      <c r="P22" s="57">
        <f t="shared" si="8"/>
        <v>623300</v>
      </c>
      <c r="Q22" s="17"/>
      <c r="R22" s="59"/>
      <c r="S22" s="59">
        <v>623300</v>
      </c>
      <c r="T22" s="57">
        <f t="shared" si="9"/>
        <v>0</v>
      </c>
      <c r="U22" s="17"/>
      <c r="V22" s="17"/>
      <c r="W22" s="17"/>
    </row>
    <row r="23" spans="1:23" ht="10.5" customHeight="1">
      <c r="A23" s="156" t="s">
        <v>121</v>
      </c>
      <c r="B23" s="157"/>
      <c r="C23" s="34" t="s">
        <v>62</v>
      </c>
      <c r="D23" s="57">
        <f>SUM(E23:G23)</f>
        <v>497000</v>
      </c>
      <c r="E23" s="57">
        <f>I23+Q23+U23</f>
        <v>497000</v>
      </c>
      <c r="F23" s="57">
        <f>M23+R23+V23</f>
        <v>0</v>
      </c>
      <c r="G23" s="57">
        <f>O23+S23</f>
        <v>0</v>
      </c>
      <c r="H23" s="57">
        <f t="shared" si="4"/>
        <v>497000</v>
      </c>
      <c r="I23" s="57">
        <f t="shared" si="5"/>
        <v>497000</v>
      </c>
      <c r="J23" s="17"/>
      <c r="K23" s="59">
        <v>497000</v>
      </c>
      <c r="L23" s="57">
        <f t="shared" si="6"/>
        <v>0</v>
      </c>
      <c r="M23" s="59"/>
      <c r="N23" s="57">
        <f t="shared" si="7"/>
        <v>0</v>
      </c>
      <c r="O23" s="17"/>
      <c r="P23" s="57">
        <f t="shared" si="8"/>
        <v>0</v>
      </c>
      <c r="Q23" s="17"/>
      <c r="R23" s="59"/>
      <c r="S23" s="59"/>
      <c r="T23" s="57">
        <f t="shared" si="9"/>
        <v>0</v>
      </c>
      <c r="U23" s="17"/>
      <c r="V23" s="17"/>
      <c r="W23" s="17"/>
    </row>
    <row r="24" spans="1:23" ht="10.5" customHeight="1">
      <c r="A24" s="156" t="s">
        <v>122</v>
      </c>
      <c r="B24" s="157"/>
      <c r="C24" s="34" t="s">
        <v>62</v>
      </c>
      <c r="D24" s="57">
        <f>SUM(E24:G24)</f>
        <v>445200</v>
      </c>
      <c r="E24" s="57">
        <f>I24+Q24+U24</f>
        <v>445200</v>
      </c>
      <c r="F24" s="57">
        <f>M24+R24+V24</f>
        <v>0</v>
      </c>
      <c r="G24" s="57">
        <f>O24+S24</f>
        <v>0</v>
      </c>
      <c r="H24" s="57">
        <f t="shared" si="4"/>
        <v>445200</v>
      </c>
      <c r="I24" s="57">
        <f t="shared" si="5"/>
        <v>445200</v>
      </c>
      <c r="J24" s="17"/>
      <c r="K24" s="59">
        <v>445200</v>
      </c>
      <c r="L24" s="57">
        <f t="shared" si="6"/>
        <v>0</v>
      </c>
      <c r="M24" s="59"/>
      <c r="N24" s="57">
        <f t="shared" si="7"/>
        <v>0</v>
      </c>
      <c r="O24" s="17"/>
      <c r="P24" s="57">
        <f t="shared" si="8"/>
        <v>0</v>
      </c>
      <c r="Q24" s="17"/>
      <c r="R24" s="17"/>
      <c r="S24" s="59"/>
      <c r="T24" s="57">
        <f t="shared" si="9"/>
        <v>0</v>
      </c>
      <c r="U24" s="17"/>
      <c r="V24" s="17"/>
      <c r="W24" s="17"/>
    </row>
    <row r="25" spans="1:23" ht="10.5" customHeight="1">
      <c r="A25" s="156" t="s">
        <v>59</v>
      </c>
      <c r="B25" s="157"/>
      <c r="C25" s="34" t="s">
        <v>63</v>
      </c>
      <c r="D25" s="57">
        <f>SUM(E25:G25)</f>
        <v>5751000</v>
      </c>
      <c r="E25" s="57">
        <f>I25+Q25+U25</f>
        <v>0</v>
      </c>
      <c r="F25" s="57">
        <f>M25+R25+V25</f>
        <v>5562800</v>
      </c>
      <c r="G25" s="57">
        <f>O25+S25</f>
        <v>188200</v>
      </c>
      <c r="H25" s="57">
        <f t="shared" si="4"/>
        <v>5562800</v>
      </c>
      <c r="I25" s="57">
        <f t="shared" si="5"/>
        <v>0</v>
      </c>
      <c r="J25" s="17"/>
      <c r="K25" s="59"/>
      <c r="L25" s="57">
        <f t="shared" si="6"/>
        <v>5562800</v>
      </c>
      <c r="M25" s="59">
        <v>5562800</v>
      </c>
      <c r="N25" s="57">
        <f t="shared" si="7"/>
        <v>0</v>
      </c>
      <c r="O25" s="17"/>
      <c r="P25" s="57">
        <f t="shared" si="8"/>
        <v>188200</v>
      </c>
      <c r="Q25" s="17"/>
      <c r="R25" s="17"/>
      <c r="S25" s="59">
        <v>188200</v>
      </c>
      <c r="T25" s="57">
        <f t="shared" si="9"/>
        <v>0</v>
      </c>
      <c r="U25" s="17"/>
      <c r="V25" s="17"/>
      <c r="W25" s="17"/>
    </row>
    <row r="26" spans="1:23" ht="10.5" customHeight="1">
      <c r="A26" s="158" t="s">
        <v>65</v>
      </c>
      <c r="B26" s="159"/>
      <c r="C26" s="34" t="s">
        <v>64</v>
      </c>
      <c r="D26" s="57">
        <f>SUM(E26:G26)</f>
        <v>3463600</v>
      </c>
      <c r="E26" s="57">
        <f>I26+Q26+U26</f>
        <v>3363600</v>
      </c>
      <c r="F26" s="57">
        <f>M26+R26+V26</f>
        <v>100000</v>
      </c>
      <c r="G26" s="57">
        <f>O26+S26</f>
        <v>0</v>
      </c>
      <c r="H26" s="57">
        <f t="shared" si="4"/>
        <v>3463600</v>
      </c>
      <c r="I26" s="57">
        <f t="shared" si="5"/>
        <v>3363600</v>
      </c>
      <c r="J26" s="17">
        <f>J28+J29+J30+J36+J37+J39</f>
        <v>0</v>
      </c>
      <c r="K26" s="61">
        <f>K28+K29+K30+K36+K37+K39</f>
        <v>3363600</v>
      </c>
      <c r="L26" s="57">
        <f t="shared" si="6"/>
        <v>100000</v>
      </c>
      <c r="M26" s="59">
        <f>M28+M29+M30+M36+M37+M39</f>
        <v>100000</v>
      </c>
      <c r="N26" s="57">
        <f t="shared" si="7"/>
        <v>0</v>
      </c>
      <c r="O26" s="17">
        <f>O28+O29+O30+O36+O37+O39</f>
        <v>0</v>
      </c>
      <c r="P26" s="57">
        <f t="shared" si="8"/>
        <v>0</v>
      </c>
      <c r="Q26" s="17">
        <f>Q28+Q29+Q30+Q36+Q37+Q39</f>
        <v>0</v>
      </c>
      <c r="R26" s="17">
        <f>R28+R29+R30+R36+R37+R39</f>
        <v>0</v>
      </c>
      <c r="S26" s="17">
        <f>S28+S29+S30+S36+S37+S39</f>
        <v>0</v>
      </c>
      <c r="T26" s="57">
        <f t="shared" si="9"/>
        <v>0</v>
      </c>
      <c r="U26" s="17">
        <f>U28+U29+U30+U36+U37+U39</f>
        <v>0</v>
      </c>
      <c r="V26" s="17">
        <f>V28+V29+V30+V36+V37+V39</f>
        <v>0</v>
      </c>
      <c r="W26" s="17">
        <f>W28+W29+W30+W36+W37+W39</f>
        <v>0</v>
      </c>
    </row>
    <row r="27" spans="1:23" ht="9.75" customHeight="1">
      <c r="A27" s="158" t="s">
        <v>24</v>
      </c>
      <c r="B27" s="159"/>
      <c r="C27" s="34"/>
      <c r="D27" s="22"/>
      <c r="E27" s="22"/>
      <c r="F27" s="22"/>
      <c r="G27" s="22"/>
      <c r="H27" s="17"/>
      <c r="I27" s="17"/>
      <c r="J27" s="17"/>
      <c r="K27" s="17"/>
      <c r="L27" s="17"/>
      <c r="M27" s="59"/>
      <c r="N27" s="57">
        <f t="shared" si="7"/>
        <v>0</v>
      </c>
      <c r="O27" s="17"/>
      <c r="P27" s="57">
        <f t="shared" si="8"/>
        <v>0</v>
      </c>
      <c r="Q27" s="17"/>
      <c r="R27" s="17"/>
      <c r="S27" s="17"/>
      <c r="T27" s="57">
        <f t="shared" si="9"/>
        <v>0</v>
      </c>
      <c r="U27" s="17"/>
      <c r="V27" s="17"/>
      <c r="W27" s="17"/>
    </row>
    <row r="28" spans="1:23" ht="10.5" customHeight="1">
      <c r="A28" s="156" t="s">
        <v>72</v>
      </c>
      <c r="B28" s="157"/>
      <c r="C28" s="34" t="s">
        <v>66</v>
      </c>
      <c r="D28" s="57">
        <f aca="true" t="shared" si="11" ref="D28:D41">SUM(E28:G28)</f>
        <v>127100</v>
      </c>
      <c r="E28" s="57">
        <f aca="true" t="shared" si="12" ref="E28:E42">I28+Q28+U28</f>
        <v>27100</v>
      </c>
      <c r="F28" s="57">
        <f aca="true" t="shared" si="13" ref="F28:F42">M28+R28+V28</f>
        <v>100000</v>
      </c>
      <c r="G28" s="57">
        <f aca="true" t="shared" si="14" ref="G28:G42">O28+S28</f>
        <v>0</v>
      </c>
      <c r="H28" s="57">
        <f t="shared" si="4"/>
        <v>127100</v>
      </c>
      <c r="I28" s="57">
        <f t="shared" si="5"/>
        <v>27100</v>
      </c>
      <c r="J28" s="17"/>
      <c r="K28" s="59">
        <v>27100</v>
      </c>
      <c r="L28" s="57">
        <f t="shared" si="6"/>
        <v>100000</v>
      </c>
      <c r="M28" s="59">
        <v>100000</v>
      </c>
      <c r="N28" s="57">
        <f t="shared" si="7"/>
        <v>0</v>
      </c>
      <c r="O28" s="17"/>
      <c r="P28" s="57">
        <f t="shared" si="8"/>
        <v>0</v>
      </c>
      <c r="Q28" s="17"/>
      <c r="R28" s="17"/>
      <c r="S28" s="17"/>
      <c r="T28" s="57">
        <f t="shared" si="9"/>
        <v>0</v>
      </c>
      <c r="U28" s="17"/>
      <c r="V28" s="17"/>
      <c r="W28" s="17"/>
    </row>
    <row r="29" spans="1:23" ht="10.5" customHeight="1">
      <c r="A29" s="156" t="s">
        <v>73</v>
      </c>
      <c r="B29" s="157"/>
      <c r="C29" s="34" t="s">
        <v>67</v>
      </c>
      <c r="D29" s="57">
        <f t="shared" si="11"/>
        <v>0</v>
      </c>
      <c r="E29" s="57">
        <f t="shared" si="12"/>
        <v>0</v>
      </c>
      <c r="F29" s="57">
        <f t="shared" si="13"/>
        <v>0</v>
      </c>
      <c r="G29" s="57">
        <f t="shared" si="14"/>
        <v>0</v>
      </c>
      <c r="H29" s="57">
        <f t="shared" si="4"/>
        <v>0</v>
      </c>
      <c r="I29" s="57">
        <f t="shared" si="5"/>
        <v>0</v>
      </c>
      <c r="J29" s="17"/>
      <c r="K29" s="17"/>
      <c r="L29" s="57">
        <f t="shared" si="6"/>
        <v>0</v>
      </c>
      <c r="M29" s="17"/>
      <c r="N29" s="57">
        <f t="shared" si="7"/>
        <v>0</v>
      </c>
      <c r="O29" s="17"/>
      <c r="P29" s="57">
        <f t="shared" si="8"/>
        <v>0</v>
      </c>
      <c r="Q29" s="17"/>
      <c r="R29" s="17"/>
      <c r="S29" s="17"/>
      <c r="T29" s="57">
        <f t="shared" si="9"/>
        <v>0</v>
      </c>
      <c r="U29" s="17"/>
      <c r="V29" s="17"/>
      <c r="W29" s="17"/>
    </row>
    <row r="30" spans="1:23" ht="10.5" customHeight="1">
      <c r="A30" s="156" t="s">
        <v>123</v>
      </c>
      <c r="B30" s="157"/>
      <c r="C30" s="34" t="s">
        <v>68</v>
      </c>
      <c r="D30" s="57">
        <f t="shared" si="11"/>
        <v>1845300</v>
      </c>
      <c r="E30" s="57">
        <f t="shared" si="12"/>
        <v>1845300</v>
      </c>
      <c r="F30" s="57">
        <f t="shared" si="13"/>
        <v>0</v>
      </c>
      <c r="G30" s="57">
        <f t="shared" si="14"/>
        <v>0</v>
      </c>
      <c r="H30" s="57">
        <f t="shared" si="4"/>
        <v>1845300</v>
      </c>
      <c r="I30" s="57">
        <f t="shared" si="5"/>
        <v>1845300</v>
      </c>
      <c r="J30" s="17">
        <f>SUM(J31:J35)</f>
        <v>0</v>
      </c>
      <c r="K30" s="59">
        <f>SUM(K31:K35)</f>
        <v>1845300</v>
      </c>
      <c r="L30" s="57">
        <f t="shared" si="6"/>
        <v>0</v>
      </c>
      <c r="M30" s="17">
        <f>SUM(M31:M35)</f>
        <v>0</v>
      </c>
      <c r="N30" s="57">
        <f t="shared" si="7"/>
        <v>0</v>
      </c>
      <c r="O30" s="17">
        <f>SUM(O31:O35)</f>
        <v>0</v>
      </c>
      <c r="P30" s="57">
        <f t="shared" si="8"/>
        <v>0</v>
      </c>
      <c r="Q30" s="17">
        <f>SUM(Q31:Q35)</f>
        <v>0</v>
      </c>
      <c r="R30" s="17">
        <f>SUM(R31:R35)</f>
        <v>0</v>
      </c>
      <c r="S30" s="17">
        <f>SUM(S31:S35)</f>
        <v>0</v>
      </c>
      <c r="T30" s="57">
        <f t="shared" si="9"/>
        <v>0</v>
      </c>
      <c r="U30" s="17">
        <f>SUM(U31:U35)</f>
        <v>0</v>
      </c>
      <c r="V30" s="17">
        <f>SUM(V31:V35)</f>
        <v>0</v>
      </c>
      <c r="W30" s="17">
        <f>SUM(W31:W35)</f>
        <v>0</v>
      </c>
    </row>
    <row r="31" spans="1:23" ht="10.5" customHeight="1">
      <c r="A31" s="156" t="s">
        <v>124</v>
      </c>
      <c r="B31" s="157"/>
      <c r="C31" s="34" t="s">
        <v>68</v>
      </c>
      <c r="D31" s="57">
        <f t="shared" si="11"/>
        <v>1230400</v>
      </c>
      <c r="E31" s="57">
        <f t="shared" si="12"/>
        <v>1230400</v>
      </c>
      <c r="F31" s="57">
        <f t="shared" si="13"/>
        <v>0</v>
      </c>
      <c r="G31" s="57">
        <f t="shared" si="14"/>
        <v>0</v>
      </c>
      <c r="H31" s="57">
        <f t="shared" si="4"/>
        <v>1230400</v>
      </c>
      <c r="I31" s="57">
        <f t="shared" si="5"/>
        <v>1230400</v>
      </c>
      <c r="J31" s="17"/>
      <c r="K31" s="59">
        <v>1230400</v>
      </c>
      <c r="L31" s="57">
        <f t="shared" si="6"/>
        <v>0</v>
      </c>
      <c r="M31" s="17"/>
      <c r="N31" s="57">
        <f t="shared" si="7"/>
        <v>0</v>
      </c>
      <c r="O31" s="17"/>
      <c r="P31" s="57">
        <f t="shared" si="8"/>
        <v>0</v>
      </c>
      <c r="Q31" s="17"/>
      <c r="R31" s="17"/>
      <c r="S31" s="17"/>
      <c r="T31" s="57">
        <f t="shared" si="9"/>
        <v>0</v>
      </c>
      <c r="U31" s="17"/>
      <c r="V31" s="17"/>
      <c r="W31" s="17"/>
    </row>
    <row r="32" spans="1:23" ht="10.5" customHeight="1">
      <c r="A32" s="156" t="s">
        <v>128</v>
      </c>
      <c r="B32" s="157"/>
      <c r="C32" s="34" t="s">
        <v>68</v>
      </c>
      <c r="D32" s="57">
        <f t="shared" si="11"/>
        <v>0</v>
      </c>
      <c r="E32" s="57">
        <f t="shared" si="12"/>
        <v>0</v>
      </c>
      <c r="F32" s="57">
        <f t="shared" si="13"/>
        <v>0</v>
      </c>
      <c r="G32" s="57">
        <f t="shared" si="14"/>
        <v>0</v>
      </c>
      <c r="H32" s="57">
        <f t="shared" si="4"/>
        <v>0</v>
      </c>
      <c r="I32" s="57">
        <f t="shared" si="5"/>
        <v>0</v>
      </c>
      <c r="J32" s="17"/>
      <c r="K32" s="17"/>
      <c r="L32" s="57">
        <f t="shared" si="6"/>
        <v>0</v>
      </c>
      <c r="M32" s="17"/>
      <c r="N32" s="57">
        <f t="shared" si="7"/>
        <v>0</v>
      </c>
      <c r="O32" s="17"/>
      <c r="P32" s="57">
        <f t="shared" si="8"/>
        <v>0</v>
      </c>
      <c r="Q32" s="17"/>
      <c r="R32" s="17"/>
      <c r="S32" s="17"/>
      <c r="T32" s="57">
        <f t="shared" si="9"/>
        <v>0</v>
      </c>
      <c r="U32" s="17"/>
      <c r="V32" s="17"/>
      <c r="W32" s="17"/>
    </row>
    <row r="33" spans="1:23" ht="10.5" customHeight="1">
      <c r="A33" s="156" t="s">
        <v>125</v>
      </c>
      <c r="B33" s="157"/>
      <c r="C33" s="34" t="s">
        <v>68</v>
      </c>
      <c r="D33" s="57">
        <f t="shared" si="11"/>
        <v>315900</v>
      </c>
      <c r="E33" s="57">
        <f t="shared" si="12"/>
        <v>315900</v>
      </c>
      <c r="F33" s="57">
        <f t="shared" si="13"/>
        <v>0</v>
      </c>
      <c r="G33" s="57">
        <f t="shared" si="14"/>
        <v>0</v>
      </c>
      <c r="H33" s="57">
        <f t="shared" si="4"/>
        <v>315900</v>
      </c>
      <c r="I33" s="57">
        <f t="shared" si="5"/>
        <v>315900</v>
      </c>
      <c r="J33" s="17"/>
      <c r="K33" s="59">
        <v>315900</v>
      </c>
      <c r="L33" s="57">
        <f t="shared" si="6"/>
        <v>0</v>
      </c>
      <c r="M33" s="17"/>
      <c r="N33" s="57">
        <f t="shared" si="7"/>
        <v>0</v>
      </c>
      <c r="O33" s="17"/>
      <c r="P33" s="57">
        <f t="shared" si="8"/>
        <v>0</v>
      </c>
      <c r="Q33" s="17"/>
      <c r="R33" s="17"/>
      <c r="S33" s="17"/>
      <c r="T33" s="57">
        <f t="shared" si="9"/>
        <v>0</v>
      </c>
      <c r="U33" s="17"/>
      <c r="V33" s="17"/>
      <c r="W33" s="17"/>
    </row>
    <row r="34" spans="1:23" ht="10.5" customHeight="1">
      <c r="A34" s="156" t="s">
        <v>126</v>
      </c>
      <c r="B34" s="157"/>
      <c r="C34" s="34" t="s">
        <v>68</v>
      </c>
      <c r="D34" s="57">
        <f t="shared" si="11"/>
        <v>163400</v>
      </c>
      <c r="E34" s="57">
        <f t="shared" si="12"/>
        <v>163400</v>
      </c>
      <c r="F34" s="57">
        <f t="shared" si="13"/>
        <v>0</v>
      </c>
      <c r="G34" s="57">
        <f t="shared" si="14"/>
        <v>0</v>
      </c>
      <c r="H34" s="57">
        <f t="shared" si="4"/>
        <v>163400</v>
      </c>
      <c r="I34" s="57">
        <f t="shared" si="5"/>
        <v>163400</v>
      </c>
      <c r="J34" s="17"/>
      <c r="K34" s="59">
        <v>163400</v>
      </c>
      <c r="L34" s="57">
        <f t="shared" si="6"/>
        <v>0</v>
      </c>
      <c r="M34" s="17"/>
      <c r="N34" s="57">
        <f t="shared" si="7"/>
        <v>0</v>
      </c>
      <c r="O34" s="17"/>
      <c r="P34" s="57">
        <f t="shared" si="8"/>
        <v>0</v>
      </c>
      <c r="Q34" s="17"/>
      <c r="R34" s="17"/>
      <c r="S34" s="17"/>
      <c r="T34" s="57">
        <f t="shared" si="9"/>
        <v>0</v>
      </c>
      <c r="U34" s="17"/>
      <c r="V34" s="17"/>
      <c r="W34" s="17"/>
    </row>
    <row r="35" spans="1:23" ht="10.5" customHeight="1">
      <c r="A35" s="156" t="s">
        <v>127</v>
      </c>
      <c r="B35" s="157"/>
      <c r="C35" s="34" t="s">
        <v>68</v>
      </c>
      <c r="D35" s="57">
        <f t="shared" si="11"/>
        <v>135600</v>
      </c>
      <c r="E35" s="57">
        <f t="shared" si="12"/>
        <v>135600</v>
      </c>
      <c r="F35" s="57">
        <f t="shared" si="13"/>
        <v>0</v>
      </c>
      <c r="G35" s="57">
        <f t="shared" si="14"/>
        <v>0</v>
      </c>
      <c r="H35" s="57">
        <f t="shared" si="4"/>
        <v>135600</v>
      </c>
      <c r="I35" s="57">
        <f t="shared" si="5"/>
        <v>135600</v>
      </c>
      <c r="J35" s="17"/>
      <c r="K35" s="59">
        <v>135600</v>
      </c>
      <c r="L35" s="57">
        <f t="shared" si="6"/>
        <v>0</v>
      </c>
      <c r="M35" s="17"/>
      <c r="N35" s="57">
        <f t="shared" si="7"/>
        <v>0</v>
      </c>
      <c r="O35" s="17"/>
      <c r="P35" s="57">
        <f t="shared" si="8"/>
        <v>0</v>
      </c>
      <c r="Q35" s="17"/>
      <c r="R35" s="17"/>
      <c r="S35" s="17"/>
      <c r="T35" s="57">
        <f t="shared" si="9"/>
        <v>0</v>
      </c>
      <c r="U35" s="17"/>
      <c r="V35" s="17"/>
      <c r="W35" s="17"/>
    </row>
    <row r="36" spans="1:23" ht="22.5" customHeight="1">
      <c r="A36" s="156" t="s">
        <v>74</v>
      </c>
      <c r="B36" s="157"/>
      <c r="C36" s="34" t="s">
        <v>69</v>
      </c>
      <c r="D36" s="57">
        <f t="shared" si="11"/>
        <v>0</v>
      </c>
      <c r="E36" s="57">
        <f t="shared" si="12"/>
        <v>0</v>
      </c>
      <c r="F36" s="57">
        <f t="shared" si="13"/>
        <v>0</v>
      </c>
      <c r="G36" s="57">
        <f t="shared" si="14"/>
        <v>0</v>
      </c>
      <c r="H36" s="57">
        <f t="shared" si="4"/>
        <v>0</v>
      </c>
      <c r="I36" s="57">
        <f t="shared" si="5"/>
        <v>0</v>
      </c>
      <c r="J36" s="17"/>
      <c r="K36" s="17"/>
      <c r="L36" s="57">
        <f t="shared" si="6"/>
        <v>0</v>
      </c>
      <c r="M36" s="17"/>
      <c r="N36" s="57">
        <f t="shared" si="7"/>
        <v>0</v>
      </c>
      <c r="O36" s="17"/>
      <c r="P36" s="57">
        <f t="shared" si="8"/>
        <v>0</v>
      </c>
      <c r="Q36" s="17"/>
      <c r="R36" s="17"/>
      <c r="S36" s="17"/>
      <c r="T36" s="57">
        <f t="shared" si="9"/>
        <v>0</v>
      </c>
      <c r="U36" s="17"/>
      <c r="V36" s="17"/>
      <c r="W36" s="17"/>
    </row>
    <row r="37" spans="1:23" ht="10.5" customHeight="1">
      <c r="A37" s="156" t="s">
        <v>75</v>
      </c>
      <c r="B37" s="157"/>
      <c r="C37" s="34" t="s">
        <v>70</v>
      </c>
      <c r="D37" s="57">
        <f t="shared" si="11"/>
        <v>419500</v>
      </c>
      <c r="E37" s="57">
        <f t="shared" si="12"/>
        <v>419500</v>
      </c>
      <c r="F37" s="57">
        <f t="shared" si="13"/>
        <v>0</v>
      </c>
      <c r="G37" s="57">
        <f t="shared" si="14"/>
        <v>0</v>
      </c>
      <c r="H37" s="57">
        <f t="shared" si="4"/>
        <v>419500</v>
      </c>
      <c r="I37" s="57">
        <f t="shared" si="5"/>
        <v>419500</v>
      </c>
      <c r="J37" s="17"/>
      <c r="K37" s="59">
        <v>419500</v>
      </c>
      <c r="L37" s="57">
        <f t="shared" si="6"/>
        <v>0</v>
      </c>
      <c r="M37" s="17"/>
      <c r="N37" s="57">
        <f t="shared" si="7"/>
        <v>0</v>
      </c>
      <c r="O37" s="17"/>
      <c r="P37" s="57">
        <f t="shared" si="8"/>
        <v>0</v>
      </c>
      <c r="Q37" s="17"/>
      <c r="R37" s="17"/>
      <c r="S37" s="17"/>
      <c r="T37" s="57">
        <f t="shared" si="9"/>
        <v>0</v>
      </c>
      <c r="U37" s="17"/>
      <c r="V37" s="17"/>
      <c r="W37" s="17"/>
    </row>
    <row r="38" spans="1:23" ht="10.5" customHeight="1">
      <c r="A38" s="156" t="s">
        <v>130</v>
      </c>
      <c r="B38" s="157"/>
      <c r="C38" s="34" t="s">
        <v>70</v>
      </c>
      <c r="D38" s="57">
        <f t="shared" si="11"/>
        <v>123900</v>
      </c>
      <c r="E38" s="57">
        <f t="shared" si="12"/>
        <v>123900</v>
      </c>
      <c r="F38" s="57">
        <f t="shared" si="13"/>
        <v>0</v>
      </c>
      <c r="G38" s="57">
        <f t="shared" si="14"/>
        <v>0</v>
      </c>
      <c r="H38" s="57">
        <f t="shared" si="4"/>
        <v>123900</v>
      </c>
      <c r="I38" s="57">
        <f t="shared" si="5"/>
        <v>123900</v>
      </c>
      <c r="J38" s="17"/>
      <c r="K38" s="59">
        <v>123900</v>
      </c>
      <c r="L38" s="57">
        <f t="shared" si="6"/>
        <v>0</v>
      </c>
      <c r="M38" s="17"/>
      <c r="N38" s="57">
        <f t="shared" si="7"/>
        <v>0</v>
      </c>
      <c r="O38" s="17"/>
      <c r="P38" s="57">
        <f t="shared" si="8"/>
        <v>0</v>
      </c>
      <c r="Q38" s="17"/>
      <c r="R38" s="17"/>
      <c r="S38" s="17"/>
      <c r="T38" s="57">
        <f t="shared" si="9"/>
        <v>0</v>
      </c>
      <c r="U38" s="17"/>
      <c r="V38" s="17"/>
      <c r="W38" s="17"/>
    </row>
    <row r="39" spans="1:23" ht="10.5" customHeight="1">
      <c r="A39" s="156" t="s">
        <v>76</v>
      </c>
      <c r="B39" s="157"/>
      <c r="C39" s="34" t="s">
        <v>71</v>
      </c>
      <c r="D39" s="57">
        <f t="shared" si="11"/>
        <v>1071700</v>
      </c>
      <c r="E39" s="57">
        <f t="shared" si="12"/>
        <v>1071700</v>
      </c>
      <c r="F39" s="57">
        <f t="shared" si="13"/>
        <v>0</v>
      </c>
      <c r="G39" s="57">
        <f t="shared" si="14"/>
        <v>0</v>
      </c>
      <c r="H39" s="57">
        <f t="shared" si="4"/>
        <v>1071700</v>
      </c>
      <c r="I39" s="57">
        <f t="shared" si="5"/>
        <v>1071700</v>
      </c>
      <c r="J39" s="17"/>
      <c r="K39" s="59">
        <v>1071700</v>
      </c>
      <c r="L39" s="57">
        <f t="shared" si="6"/>
        <v>0</v>
      </c>
      <c r="M39" s="17"/>
      <c r="N39" s="57">
        <f t="shared" si="7"/>
        <v>0</v>
      </c>
      <c r="O39" s="17"/>
      <c r="P39" s="57">
        <f t="shared" si="8"/>
        <v>0</v>
      </c>
      <c r="Q39" s="17"/>
      <c r="R39" s="17"/>
      <c r="S39" s="17"/>
      <c r="T39" s="57">
        <f t="shared" si="9"/>
        <v>0</v>
      </c>
      <c r="U39" s="17"/>
      <c r="V39" s="17"/>
      <c r="W39" s="17"/>
    </row>
    <row r="40" spans="1:23" ht="12">
      <c r="A40" s="158" t="s">
        <v>154</v>
      </c>
      <c r="B40" s="159"/>
      <c r="C40" s="34" t="s">
        <v>129</v>
      </c>
      <c r="D40" s="57">
        <f t="shared" si="11"/>
        <v>1130000</v>
      </c>
      <c r="E40" s="57">
        <f t="shared" si="12"/>
        <v>1130000</v>
      </c>
      <c r="F40" s="57">
        <f t="shared" si="13"/>
        <v>0</v>
      </c>
      <c r="G40" s="57">
        <f t="shared" si="14"/>
        <v>0</v>
      </c>
      <c r="H40" s="57">
        <f t="shared" si="4"/>
        <v>0</v>
      </c>
      <c r="I40" s="57">
        <f t="shared" si="5"/>
        <v>0</v>
      </c>
      <c r="J40" s="17"/>
      <c r="K40" s="17"/>
      <c r="L40" s="57">
        <f t="shared" si="6"/>
        <v>0</v>
      </c>
      <c r="M40" s="17"/>
      <c r="N40" s="57">
        <f t="shared" si="7"/>
        <v>0</v>
      </c>
      <c r="O40" s="17"/>
      <c r="P40" s="57">
        <f t="shared" si="8"/>
        <v>1130000</v>
      </c>
      <c r="Q40" s="17">
        <v>1130000</v>
      </c>
      <c r="R40" s="17"/>
      <c r="S40" s="17"/>
      <c r="T40" s="57">
        <f t="shared" si="9"/>
        <v>0</v>
      </c>
      <c r="U40" s="17"/>
      <c r="V40" s="17"/>
      <c r="W40" s="17"/>
    </row>
    <row r="41" spans="1:23" ht="10.5" customHeight="1">
      <c r="A41" s="158" t="s">
        <v>84</v>
      </c>
      <c r="B41" s="159"/>
      <c r="C41" s="34" t="s">
        <v>77</v>
      </c>
      <c r="D41" s="57">
        <f t="shared" si="11"/>
        <v>40700</v>
      </c>
      <c r="E41" s="57">
        <f t="shared" si="12"/>
        <v>40700</v>
      </c>
      <c r="F41" s="57">
        <f t="shared" si="13"/>
        <v>0</v>
      </c>
      <c r="G41" s="57">
        <f t="shared" si="14"/>
        <v>0</v>
      </c>
      <c r="H41" s="57">
        <f t="shared" si="4"/>
        <v>40700</v>
      </c>
      <c r="I41" s="57">
        <f t="shared" si="5"/>
        <v>40700</v>
      </c>
      <c r="J41" s="17"/>
      <c r="K41" s="59">
        <v>40700</v>
      </c>
      <c r="L41" s="57">
        <f t="shared" si="6"/>
        <v>0</v>
      </c>
      <c r="M41" s="17"/>
      <c r="N41" s="57">
        <f t="shared" si="7"/>
        <v>0</v>
      </c>
      <c r="O41" s="17"/>
      <c r="P41" s="57">
        <f t="shared" si="8"/>
        <v>0</v>
      </c>
      <c r="Q41" s="17"/>
      <c r="R41" s="17"/>
      <c r="S41" s="17"/>
      <c r="T41" s="57">
        <f t="shared" si="9"/>
        <v>0</v>
      </c>
      <c r="U41" s="17"/>
      <c r="V41" s="17"/>
      <c r="W41" s="17"/>
    </row>
    <row r="42" spans="1:23" ht="10.5" customHeight="1">
      <c r="A42" s="158" t="s">
        <v>85</v>
      </c>
      <c r="B42" s="159"/>
      <c r="C42" s="34" t="s">
        <v>78</v>
      </c>
      <c r="D42" s="57">
        <f>SUM(E42:G42)</f>
        <v>1097900</v>
      </c>
      <c r="E42" s="57">
        <f t="shared" si="12"/>
        <v>71400</v>
      </c>
      <c r="F42" s="57">
        <f t="shared" si="13"/>
        <v>1026500</v>
      </c>
      <c r="G42" s="57">
        <f t="shared" si="14"/>
        <v>0</v>
      </c>
      <c r="H42" s="57">
        <f t="shared" si="4"/>
        <v>1097900</v>
      </c>
      <c r="I42" s="57">
        <f t="shared" si="5"/>
        <v>71400</v>
      </c>
      <c r="J42" s="59">
        <f>J44+J46+J48+J49</f>
        <v>0</v>
      </c>
      <c r="K42" s="59">
        <f>K44+K46+K48+K49</f>
        <v>71400</v>
      </c>
      <c r="L42" s="57">
        <f t="shared" si="6"/>
        <v>1026500</v>
      </c>
      <c r="M42" s="59">
        <f>M44+M46+M48+M49</f>
        <v>1026500</v>
      </c>
      <c r="N42" s="57">
        <f t="shared" si="7"/>
        <v>0</v>
      </c>
      <c r="O42" s="17">
        <f>O44+O46+O48+O49</f>
        <v>0</v>
      </c>
      <c r="P42" s="57">
        <f t="shared" si="8"/>
        <v>0</v>
      </c>
      <c r="Q42" s="17">
        <f>Q44+Q46+Q48+Q49</f>
        <v>0</v>
      </c>
      <c r="R42" s="17">
        <f>R44+R46+R48+R49</f>
        <v>0</v>
      </c>
      <c r="S42" s="17">
        <f>S44+S46+S48+S49</f>
        <v>0</v>
      </c>
      <c r="T42" s="57">
        <f t="shared" si="9"/>
        <v>0</v>
      </c>
      <c r="U42" s="17">
        <f>U44+U46+U48+U49</f>
        <v>0</v>
      </c>
      <c r="V42" s="17">
        <f>V44+V46+V48+V49</f>
        <v>0</v>
      </c>
      <c r="W42" s="17">
        <f>W44+W46+W48+W49</f>
        <v>0</v>
      </c>
    </row>
    <row r="43" spans="1:23" ht="9.75" customHeight="1">
      <c r="A43" s="158" t="s">
        <v>24</v>
      </c>
      <c r="B43" s="159"/>
      <c r="C43" s="34"/>
      <c r="D43" s="22"/>
      <c r="E43" s="22"/>
      <c r="F43" s="22"/>
      <c r="G43" s="22"/>
      <c r="H43" s="17"/>
      <c r="I43" s="17"/>
      <c r="J43" s="59"/>
      <c r="K43" s="17"/>
      <c r="L43" s="17"/>
      <c r="M43" s="59"/>
      <c r="N43" s="17"/>
      <c r="O43" s="17"/>
      <c r="P43" s="57">
        <f t="shared" si="8"/>
        <v>0</v>
      </c>
      <c r="Q43" s="17"/>
      <c r="R43" s="17"/>
      <c r="S43" s="17"/>
      <c r="T43" s="57">
        <f t="shared" si="9"/>
        <v>0</v>
      </c>
      <c r="U43" s="17"/>
      <c r="V43" s="17"/>
      <c r="W43" s="17"/>
    </row>
    <row r="44" spans="1:23" ht="10.5" customHeight="1">
      <c r="A44" s="156" t="s">
        <v>86</v>
      </c>
      <c r="B44" s="157"/>
      <c r="C44" s="34" t="s">
        <v>79</v>
      </c>
      <c r="D44" s="57">
        <f>SUM(E44:G44)</f>
        <v>993700</v>
      </c>
      <c r="E44" s="57">
        <f>I44+Q44+U44</f>
        <v>0</v>
      </c>
      <c r="F44" s="57">
        <f>M44+R44+V44</f>
        <v>993700</v>
      </c>
      <c r="G44" s="57">
        <f>O44+S44</f>
        <v>0</v>
      </c>
      <c r="H44" s="57">
        <f t="shared" si="4"/>
        <v>993700</v>
      </c>
      <c r="I44" s="57">
        <f t="shared" si="5"/>
        <v>0</v>
      </c>
      <c r="J44" s="59"/>
      <c r="K44" s="17"/>
      <c r="L44" s="57">
        <f t="shared" si="6"/>
        <v>993700</v>
      </c>
      <c r="M44" s="59">
        <v>993700</v>
      </c>
      <c r="N44" s="57">
        <f t="shared" si="7"/>
        <v>0</v>
      </c>
      <c r="O44" s="17"/>
      <c r="P44" s="57">
        <f t="shared" si="8"/>
        <v>0</v>
      </c>
      <c r="Q44" s="17"/>
      <c r="R44" s="17"/>
      <c r="S44" s="17"/>
      <c r="T44" s="57">
        <f t="shared" si="9"/>
        <v>0</v>
      </c>
      <c r="U44" s="17"/>
      <c r="V44" s="17"/>
      <c r="W44" s="17"/>
    </row>
    <row r="45" spans="1:23" ht="10.5" customHeight="1">
      <c r="A45" s="156" t="s">
        <v>110</v>
      </c>
      <c r="B45" s="157"/>
      <c r="C45" s="34"/>
      <c r="D45" s="22"/>
      <c r="E45" s="22"/>
      <c r="F45" s="22"/>
      <c r="G45" s="22"/>
      <c r="H45" s="17"/>
      <c r="I45" s="17"/>
      <c r="J45" s="17"/>
      <c r="K45" s="17"/>
      <c r="L45" s="17"/>
      <c r="M45" s="17"/>
      <c r="N45" s="17"/>
      <c r="O45" s="17"/>
      <c r="P45" s="57">
        <f t="shared" si="8"/>
        <v>0</v>
      </c>
      <c r="Q45" s="17"/>
      <c r="R45" s="17"/>
      <c r="S45" s="17"/>
      <c r="T45" s="57">
        <f t="shared" si="9"/>
        <v>0</v>
      </c>
      <c r="U45" s="17"/>
      <c r="V45" s="17"/>
      <c r="W45" s="17"/>
    </row>
    <row r="46" spans="1:23" ht="10.5" customHeight="1">
      <c r="A46" s="156" t="s">
        <v>87</v>
      </c>
      <c r="B46" s="157"/>
      <c r="C46" s="34" t="s">
        <v>80</v>
      </c>
      <c r="D46" s="57">
        <f>SUM(E46:G46)</f>
        <v>0</v>
      </c>
      <c r="E46" s="57">
        <f>I46+Q46+U46</f>
        <v>0</v>
      </c>
      <c r="F46" s="57">
        <f>M46+R46+V46</f>
        <v>0</v>
      </c>
      <c r="G46" s="57">
        <f>O46+S46</f>
        <v>0</v>
      </c>
      <c r="H46" s="57">
        <f t="shared" si="4"/>
        <v>0</v>
      </c>
      <c r="I46" s="57">
        <f t="shared" si="5"/>
        <v>0</v>
      </c>
      <c r="J46" s="17"/>
      <c r="K46" s="17"/>
      <c r="L46" s="57">
        <f t="shared" si="6"/>
        <v>0</v>
      </c>
      <c r="M46" s="17"/>
      <c r="N46" s="57">
        <f t="shared" si="7"/>
        <v>0</v>
      </c>
      <c r="O46" s="17"/>
      <c r="P46" s="57">
        <f t="shared" si="8"/>
        <v>0</v>
      </c>
      <c r="Q46" s="17"/>
      <c r="R46" s="17"/>
      <c r="S46" s="17"/>
      <c r="T46" s="57">
        <f t="shared" si="9"/>
        <v>0</v>
      </c>
      <c r="U46" s="17"/>
      <c r="V46" s="17"/>
      <c r="W46" s="17"/>
    </row>
    <row r="47" spans="1:23" ht="10.5" customHeight="1">
      <c r="A47" s="156" t="s">
        <v>110</v>
      </c>
      <c r="B47" s="157"/>
      <c r="C47" s="34"/>
      <c r="D47" s="22"/>
      <c r="E47" s="22"/>
      <c r="F47" s="22"/>
      <c r="G47" s="22"/>
      <c r="H47" s="17"/>
      <c r="I47" s="17"/>
      <c r="J47" s="17"/>
      <c r="K47" s="17"/>
      <c r="L47" s="17"/>
      <c r="M47" s="17"/>
      <c r="N47" s="17"/>
      <c r="O47" s="17"/>
      <c r="P47" s="57">
        <f t="shared" si="8"/>
        <v>0</v>
      </c>
      <c r="Q47" s="17"/>
      <c r="R47" s="17"/>
      <c r="S47" s="17"/>
      <c r="T47" s="57">
        <f t="shared" si="9"/>
        <v>0</v>
      </c>
      <c r="U47" s="17"/>
      <c r="V47" s="17"/>
      <c r="W47" s="17"/>
    </row>
    <row r="48" spans="1:23" ht="10.5" customHeight="1">
      <c r="A48" s="156" t="s">
        <v>88</v>
      </c>
      <c r="B48" s="157"/>
      <c r="C48" s="34" t="s">
        <v>81</v>
      </c>
      <c r="D48" s="57">
        <f>SUM(E48:G48)</f>
        <v>0</v>
      </c>
      <c r="E48" s="57">
        <f aca="true" t="shared" si="15" ref="E48:E56">I48+Q48+U48</f>
        <v>0</v>
      </c>
      <c r="F48" s="57">
        <f aca="true" t="shared" si="16" ref="F48:F56">M48+R48+V48</f>
        <v>0</v>
      </c>
      <c r="G48" s="57">
        <f aca="true" t="shared" si="17" ref="G48:G56">O48+S48</f>
        <v>0</v>
      </c>
      <c r="H48" s="57">
        <f t="shared" si="4"/>
        <v>0</v>
      </c>
      <c r="I48" s="57">
        <f t="shared" si="5"/>
        <v>0</v>
      </c>
      <c r="J48" s="17"/>
      <c r="K48" s="17"/>
      <c r="L48" s="57">
        <f t="shared" si="6"/>
        <v>0</v>
      </c>
      <c r="M48" s="17"/>
      <c r="N48" s="57">
        <f t="shared" si="7"/>
        <v>0</v>
      </c>
      <c r="O48" s="17"/>
      <c r="P48" s="57">
        <f t="shared" si="8"/>
        <v>0</v>
      </c>
      <c r="Q48" s="17"/>
      <c r="R48" s="17"/>
      <c r="S48" s="17"/>
      <c r="T48" s="57">
        <f t="shared" si="9"/>
        <v>0</v>
      </c>
      <c r="U48" s="17"/>
      <c r="V48" s="17"/>
      <c r="W48" s="17"/>
    </row>
    <row r="49" spans="1:23" ht="10.5" customHeight="1">
      <c r="A49" s="156" t="s">
        <v>89</v>
      </c>
      <c r="B49" s="157"/>
      <c r="C49" s="34" t="s">
        <v>82</v>
      </c>
      <c r="D49" s="57">
        <f>SUM(E49:G49)</f>
        <v>104200</v>
      </c>
      <c r="E49" s="57">
        <f t="shared" si="15"/>
        <v>71400</v>
      </c>
      <c r="F49" s="57">
        <f t="shared" si="16"/>
        <v>32800</v>
      </c>
      <c r="G49" s="57">
        <f t="shared" si="17"/>
        <v>0</v>
      </c>
      <c r="H49" s="57">
        <f t="shared" si="4"/>
        <v>104200</v>
      </c>
      <c r="I49" s="57">
        <f t="shared" si="5"/>
        <v>71400</v>
      </c>
      <c r="J49" s="59">
        <f>SUM(J50:J56)</f>
        <v>0</v>
      </c>
      <c r="K49" s="59">
        <f>SUM(K50:K56)</f>
        <v>71400</v>
      </c>
      <c r="L49" s="57">
        <f t="shared" si="6"/>
        <v>32800</v>
      </c>
      <c r="M49" s="59">
        <f>SUM(M50:M56)</f>
        <v>32800</v>
      </c>
      <c r="N49" s="57">
        <f t="shared" si="7"/>
        <v>0</v>
      </c>
      <c r="O49" s="17">
        <f>SUM(O50:O56)</f>
        <v>0</v>
      </c>
      <c r="P49" s="57">
        <f t="shared" si="8"/>
        <v>0</v>
      </c>
      <c r="Q49" s="17">
        <f>SUM(Q50:Q56)</f>
        <v>0</v>
      </c>
      <c r="R49" s="17">
        <f>SUM(R50:R56)</f>
        <v>0</v>
      </c>
      <c r="S49" s="17">
        <f>SUM(S50:S56)</f>
        <v>0</v>
      </c>
      <c r="T49" s="57">
        <f t="shared" si="9"/>
        <v>0</v>
      </c>
      <c r="U49" s="17">
        <f>SUM(U50:U56)</f>
        <v>0</v>
      </c>
      <c r="V49" s="17">
        <f>SUM(V50:V56)</f>
        <v>0</v>
      </c>
      <c r="W49" s="17">
        <f>SUM(W50:W56)</f>
        <v>0</v>
      </c>
    </row>
    <row r="50" spans="1:23" ht="10.5" customHeight="1">
      <c r="A50" s="156" t="s">
        <v>147</v>
      </c>
      <c r="B50" s="157"/>
      <c r="C50" s="34" t="s">
        <v>82</v>
      </c>
      <c r="D50" s="57">
        <f aca="true" t="shared" si="18" ref="D50:D56">SUM(E50:G50)</f>
        <v>4400</v>
      </c>
      <c r="E50" s="57">
        <f t="shared" si="15"/>
        <v>4400</v>
      </c>
      <c r="F50" s="57">
        <f t="shared" si="16"/>
        <v>0</v>
      </c>
      <c r="G50" s="57">
        <f t="shared" si="17"/>
        <v>0</v>
      </c>
      <c r="H50" s="57">
        <f t="shared" si="4"/>
        <v>4400</v>
      </c>
      <c r="I50" s="57">
        <f t="shared" si="5"/>
        <v>4400</v>
      </c>
      <c r="J50" s="17"/>
      <c r="K50" s="59">
        <v>4400</v>
      </c>
      <c r="L50" s="57">
        <f t="shared" si="6"/>
        <v>0</v>
      </c>
      <c r="M50" s="59"/>
      <c r="N50" s="57">
        <f t="shared" si="7"/>
        <v>0</v>
      </c>
      <c r="O50" s="17"/>
      <c r="P50" s="57">
        <f t="shared" si="8"/>
        <v>0</v>
      </c>
      <c r="Q50" s="17"/>
      <c r="R50" s="17"/>
      <c r="S50" s="17"/>
      <c r="T50" s="57">
        <f t="shared" si="9"/>
        <v>0</v>
      </c>
      <c r="U50" s="17"/>
      <c r="V50" s="17"/>
      <c r="W50" s="17"/>
    </row>
    <row r="51" spans="1:23" ht="10.5" customHeight="1">
      <c r="A51" s="156" t="s">
        <v>148</v>
      </c>
      <c r="B51" s="157"/>
      <c r="C51" s="34" t="s">
        <v>82</v>
      </c>
      <c r="D51" s="57">
        <f t="shared" si="18"/>
        <v>0</v>
      </c>
      <c r="E51" s="57">
        <f t="shared" si="15"/>
        <v>0</v>
      </c>
      <c r="F51" s="57">
        <f t="shared" si="16"/>
        <v>0</v>
      </c>
      <c r="G51" s="57">
        <f t="shared" si="17"/>
        <v>0</v>
      </c>
      <c r="H51" s="57">
        <f t="shared" si="4"/>
        <v>0</v>
      </c>
      <c r="I51" s="57">
        <f t="shared" si="5"/>
        <v>0</v>
      </c>
      <c r="J51" s="59"/>
      <c r="K51" s="59"/>
      <c r="L51" s="57">
        <f t="shared" si="6"/>
        <v>0</v>
      </c>
      <c r="M51" s="59"/>
      <c r="N51" s="57">
        <f t="shared" si="7"/>
        <v>0</v>
      </c>
      <c r="O51" s="17"/>
      <c r="P51" s="57">
        <f t="shared" si="8"/>
        <v>0</v>
      </c>
      <c r="Q51" s="17"/>
      <c r="R51" s="17"/>
      <c r="S51" s="17"/>
      <c r="T51" s="57">
        <f t="shared" si="9"/>
        <v>0</v>
      </c>
      <c r="U51" s="17"/>
      <c r="V51" s="17"/>
      <c r="W51" s="17"/>
    </row>
    <row r="52" spans="1:23" ht="10.5" customHeight="1">
      <c r="A52" s="156" t="s">
        <v>149</v>
      </c>
      <c r="B52" s="157"/>
      <c r="C52" s="34" t="s">
        <v>82</v>
      </c>
      <c r="D52" s="57">
        <f t="shared" si="18"/>
        <v>0</v>
      </c>
      <c r="E52" s="57">
        <f t="shared" si="15"/>
        <v>0</v>
      </c>
      <c r="F52" s="57">
        <f t="shared" si="16"/>
        <v>0</v>
      </c>
      <c r="G52" s="57">
        <f t="shared" si="17"/>
        <v>0</v>
      </c>
      <c r="H52" s="57">
        <f t="shared" si="4"/>
        <v>0</v>
      </c>
      <c r="I52" s="57">
        <f t="shared" si="5"/>
        <v>0</v>
      </c>
      <c r="J52" s="17"/>
      <c r="K52" s="59"/>
      <c r="L52" s="57">
        <f t="shared" si="6"/>
        <v>0</v>
      </c>
      <c r="M52" s="59"/>
      <c r="N52" s="57">
        <f t="shared" si="7"/>
        <v>0</v>
      </c>
      <c r="O52" s="17"/>
      <c r="P52" s="57">
        <f t="shared" si="8"/>
        <v>0</v>
      </c>
      <c r="Q52" s="17"/>
      <c r="R52" s="17"/>
      <c r="S52" s="17"/>
      <c r="T52" s="57">
        <f t="shared" si="9"/>
        <v>0</v>
      </c>
      <c r="U52" s="17"/>
      <c r="V52" s="17"/>
      <c r="W52" s="17"/>
    </row>
    <row r="53" spans="1:23" ht="10.5" customHeight="1">
      <c r="A53" s="156" t="s">
        <v>150</v>
      </c>
      <c r="B53" s="157"/>
      <c r="C53" s="34" t="s">
        <v>82</v>
      </c>
      <c r="D53" s="57">
        <f t="shared" si="18"/>
        <v>0</v>
      </c>
      <c r="E53" s="57">
        <f t="shared" si="15"/>
        <v>0</v>
      </c>
      <c r="F53" s="57">
        <f t="shared" si="16"/>
        <v>0</v>
      </c>
      <c r="G53" s="57">
        <f t="shared" si="17"/>
        <v>0</v>
      </c>
      <c r="H53" s="57">
        <f t="shared" si="4"/>
        <v>0</v>
      </c>
      <c r="I53" s="57">
        <f t="shared" si="5"/>
        <v>0</v>
      </c>
      <c r="J53" s="17"/>
      <c r="K53" s="59"/>
      <c r="L53" s="57">
        <f t="shared" si="6"/>
        <v>0</v>
      </c>
      <c r="M53" s="59"/>
      <c r="N53" s="57">
        <f t="shared" si="7"/>
        <v>0</v>
      </c>
      <c r="O53" s="17"/>
      <c r="P53" s="57">
        <f t="shared" si="8"/>
        <v>0</v>
      </c>
      <c r="Q53" s="17"/>
      <c r="R53" s="17"/>
      <c r="S53" s="17"/>
      <c r="T53" s="57">
        <f t="shared" si="9"/>
        <v>0</v>
      </c>
      <c r="U53" s="17"/>
      <c r="V53" s="17"/>
      <c r="W53" s="17"/>
    </row>
    <row r="54" spans="1:23" ht="10.5" customHeight="1">
      <c r="A54" s="156" t="s">
        <v>151</v>
      </c>
      <c r="B54" s="157"/>
      <c r="C54" s="34" t="s">
        <v>82</v>
      </c>
      <c r="D54" s="57">
        <f t="shared" si="18"/>
        <v>14600</v>
      </c>
      <c r="E54" s="57">
        <f t="shared" si="15"/>
        <v>14600</v>
      </c>
      <c r="F54" s="57">
        <f t="shared" si="16"/>
        <v>0</v>
      </c>
      <c r="G54" s="57">
        <f t="shared" si="17"/>
        <v>0</v>
      </c>
      <c r="H54" s="57">
        <f t="shared" si="4"/>
        <v>14600</v>
      </c>
      <c r="I54" s="57">
        <f t="shared" si="5"/>
        <v>14600</v>
      </c>
      <c r="J54" s="17"/>
      <c r="K54" s="59">
        <v>14600</v>
      </c>
      <c r="L54" s="57">
        <f t="shared" si="6"/>
        <v>0</v>
      </c>
      <c r="M54" s="59"/>
      <c r="N54" s="57">
        <f t="shared" si="7"/>
        <v>0</v>
      </c>
      <c r="O54" s="17"/>
      <c r="P54" s="57">
        <f t="shared" si="8"/>
        <v>0</v>
      </c>
      <c r="Q54" s="17"/>
      <c r="R54" s="17"/>
      <c r="S54" s="17"/>
      <c r="T54" s="57">
        <f t="shared" si="9"/>
        <v>0</v>
      </c>
      <c r="U54" s="17"/>
      <c r="V54" s="17"/>
      <c r="W54" s="17"/>
    </row>
    <row r="55" spans="1:23" ht="10.5" customHeight="1">
      <c r="A55" s="156" t="s">
        <v>152</v>
      </c>
      <c r="B55" s="157"/>
      <c r="C55" s="34" t="s">
        <v>82</v>
      </c>
      <c r="D55" s="57">
        <f t="shared" si="18"/>
        <v>0</v>
      </c>
      <c r="E55" s="57">
        <f t="shared" si="15"/>
        <v>0</v>
      </c>
      <c r="F55" s="57">
        <f t="shared" si="16"/>
        <v>0</v>
      </c>
      <c r="G55" s="57">
        <f t="shared" si="17"/>
        <v>0</v>
      </c>
      <c r="H55" s="57">
        <f t="shared" si="4"/>
        <v>0</v>
      </c>
      <c r="I55" s="57">
        <f t="shared" si="5"/>
        <v>0</v>
      </c>
      <c r="J55" s="17"/>
      <c r="K55" s="59"/>
      <c r="L55" s="57">
        <f t="shared" si="6"/>
        <v>0</v>
      </c>
      <c r="M55" s="59"/>
      <c r="N55" s="57">
        <f t="shared" si="7"/>
        <v>0</v>
      </c>
      <c r="O55" s="17"/>
      <c r="P55" s="57">
        <f t="shared" si="8"/>
        <v>0</v>
      </c>
      <c r="Q55" s="17"/>
      <c r="R55" s="17"/>
      <c r="S55" s="17"/>
      <c r="T55" s="57">
        <f t="shared" si="9"/>
        <v>0</v>
      </c>
      <c r="U55" s="17"/>
      <c r="V55" s="17"/>
      <c r="W55" s="17"/>
    </row>
    <row r="56" spans="1:23" ht="10.5" customHeight="1">
      <c r="A56" s="156" t="s">
        <v>153</v>
      </c>
      <c r="B56" s="157"/>
      <c r="C56" s="34" t="s">
        <v>82</v>
      </c>
      <c r="D56" s="57">
        <f t="shared" si="18"/>
        <v>85200</v>
      </c>
      <c r="E56" s="57">
        <f t="shared" si="15"/>
        <v>52400</v>
      </c>
      <c r="F56" s="57">
        <f t="shared" si="16"/>
        <v>32800</v>
      </c>
      <c r="G56" s="57">
        <f t="shared" si="17"/>
        <v>0</v>
      </c>
      <c r="H56" s="57">
        <f t="shared" si="4"/>
        <v>85200</v>
      </c>
      <c r="I56" s="57">
        <f t="shared" si="5"/>
        <v>52400</v>
      </c>
      <c r="J56" s="17"/>
      <c r="K56" s="59">
        <v>52400</v>
      </c>
      <c r="L56" s="57">
        <f t="shared" si="6"/>
        <v>32800</v>
      </c>
      <c r="M56" s="59">
        <v>32800</v>
      </c>
      <c r="N56" s="57">
        <f t="shared" si="7"/>
        <v>0</v>
      </c>
      <c r="O56" s="17"/>
      <c r="P56" s="57">
        <f t="shared" si="8"/>
        <v>0</v>
      </c>
      <c r="Q56" s="17"/>
      <c r="R56" s="17"/>
      <c r="S56" s="17"/>
      <c r="T56" s="57">
        <f t="shared" si="9"/>
        <v>0</v>
      </c>
      <c r="U56" s="17"/>
      <c r="V56" s="17"/>
      <c r="W56" s="17"/>
    </row>
    <row r="57" spans="1:23" ht="10.5" customHeight="1">
      <c r="A57" s="158" t="s">
        <v>90</v>
      </c>
      <c r="B57" s="159"/>
      <c r="C57" s="34" t="s">
        <v>83</v>
      </c>
      <c r="D57" s="22"/>
      <c r="E57" s="22"/>
      <c r="F57" s="22"/>
      <c r="G57" s="22"/>
      <c r="H57" s="17"/>
      <c r="I57" s="17"/>
      <c r="J57" s="17"/>
      <c r="K57" s="59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</row>
    <row r="58" spans="1:23" ht="9.75" customHeight="1">
      <c r="A58" s="158" t="s">
        <v>118</v>
      </c>
      <c r="B58" s="159"/>
      <c r="C58" s="34"/>
      <c r="D58" s="22"/>
      <c r="E58" s="22"/>
      <c r="F58" s="22"/>
      <c r="G58" s="22"/>
      <c r="H58" s="17"/>
      <c r="I58" s="17"/>
      <c r="J58" s="17"/>
      <c r="K58" s="59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</row>
    <row r="59" spans="1:23" ht="10.5" customHeight="1">
      <c r="A59" s="178" t="s">
        <v>91</v>
      </c>
      <c r="B59" s="179"/>
      <c r="C59" s="34"/>
      <c r="D59" s="22"/>
      <c r="E59" s="22"/>
      <c r="F59" s="22"/>
      <c r="G59" s="22"/>
      <c r="H59" s="17"/>
      <c r="I59" s="17"/>
      <c r="J59" s="17"/>
      <c r="K59" s="59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</row>
    <row r="60" spans="1:23" ht="10.5" customHeight="1">
      <c r="A60" s="158" t="s">
        <v>92</v>
      </c>
      <c r="B60" s="159"/>
      <c r="C60" s="34" t="s">
        <v>54</v>
      </c>
      <c r="D60" s="22"/>
      <c r="E60" s="22"/>
      <c r="F60" s="22"/>
      <c r="G60" s="22"/>
      <c r="H60" s="17"/>
      <c r="I60" s="17"/>
      <c r="J60" s="17"/>
      <c r="K60" s="59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</row>
    <row r="61" spans="1:17" s="23" customFormat="1" ht="12">
      <c r="A61" s="176" t="s">
        <v>181</v>
      </c>
      <c r="B61" s="176"/>
      <c r="N61" s="46"/>
      <c r="O61" s="46"/>
      <c r="P61" s="46"/>
      <c r="Q61" s="46"/>
    </row>
    <row r="62" spans="1:20" s="25" customFormat="1" ht="11.25" customHeight="1">
      <c r="A62" s="177" t="s">
        <v>93</v>
      </c>
      <c r="B62" s="177"/>
      <c r="F62" s="45"/>
      <c r="G62" s="45"/>
      <c r="H62" s="45"/>
      <c r="I62" s="45"/>
      <c r="J62" s="45"/>
      <c r="K62" s="45"/>
      <c r="N62" s="170" t="s">
        <v>192</v>
      </c>
      <c r="O62" s="170"/>
      <c r="P62" s="171"/>
      <c r="Q62" s="171"/>
      <c r="R62" s="62"/>
      <c r="S62" s="62"/>
      <c r="T62" s="62"/>
    </row>
    <row r="63" spans="1:18" ht="13.5" customHeight="1">
      <c r="A63" s="23" t="s">
        <v>106</v>
      </c>
      <c r="F63" s="44"/>
      <c r="G63" s="44"/>
      <c r="H63" s="44"/>
      <c r="I63" s="44"/>
      <c r="J63" s="44"/>
      <c r="K63" s="44"/>
      <c r="N63" s="170" t="s">
        <v>182</v>
      </c>
      <c r="O63" s="170"/>
      <c r="P63" s="171"/>
      <c r="Q63" s="171"/>
      <c r="R63" s="62"/>
    </row>
    <row r="64" spans="1:17" ht="13.5" customHeight="1">
      <c r="A64" s="23"/>
      <c r="N64" s="175" t="s">
        <v>105</v>
      </c>
      <c r="O64" s="175"/>
      <c r="P64" s="62"/>
      <c r="Q64" s="62"/>
    </row>
    <row r="65" spans="1:19" s="23" customFormat="1" ht="12.75">
      <c r="A65" s="176" t="s">
        <v>94</v>
      </c>
      <c r="B65" s="176"/>
      <c r="F65" s="47"/>
      <c r="G65" s="47"/>
      <c r="H65" s="47"/>
      <c r="I65" s="47"/>
      <c r="J65" s="47"/>
      <c r="K65" s="47"/>
      <c r="N65" s="172" t="s">
        <v>193</v>
      </c>
      <c r="O65" s="172"/>
      <c r="P65" s="173"/>
      <c r="Q65" s="173"/>
      <c r="R65" s="174"/>
      <c r="S65" s="51"/>
    </row>
    <row r="66" spans="14:17" s="23" customFormat="1" ht="12.75">
      <c r="N66" s="175" t="s">
        <v>105</v>
      </c>
      <c r="O66" s="175"/>
      <c r="P66" s="62"/>
      <c r="Q66" s="62"/>
    </row>
    <row r="67" spans="1:4" s="23" customFormat="1" ht="12">
      <c r="A67" s="23" t="s">
        <v>95</v>
      </c>
      <c r="B67" s="37" t="s">
        <v>183</v>
      </c>
      <c r="D67" s="23" t="s">
        <v>184</v>
      </c>
    </row>
    <row r="68" ht="10.5">
      <c r="B68" s="24" t="s">
        <v>96</v>
      </c>
    </row>
    <row r="69" s="23" customFormat="1" ht="12">
      <c r="B69" s="32"/>
    </row>
    <row r="70" ht="3" customHeight="1"/>
  </sheetData>
  <sheetProtection/>
  <mergeCells count="92">
    <mergeCell ref="L3:M3"/>
    <mergeCell ref="L4:L5"/>
    <mergeCell ref="A47:B47"/>
    <mergeCell ref="R4:R5"/>
    <mergeCell ref="D2:D5"/>
    <mergeCell ref="E3:E5"/>
    <mergeCell ref="F3:F5"/>
    <mergeCell ref="G3:G5"/>
    <mergeCell ref="E2:G2"/>
    <mergeCell ref="P2:S2"/>
    <mergeCell ref="J4:K4"/>
    <mergeCell ref="Q4:Q5"/>
    <mergeCell ref="H3:H5"/>
    <mergeCell ref="I4:I5"/>
    <mergeCell ref="A6:B6"/>
    <mergeCell ref="A7:B7"/>
    <mergeCell ref="I3:K3"/>
    <mergeCell ref="A65:B65"/>
    <mergeCell ref="A59:B59"/>
    <mergeCell ref="A60:B60"/>
    <mergeCell ref="A48:B48"/>
    <mergeCell ref="A49:B49"/>
    <mergeCell ref="A57:B57"/>
    <mergeCell ref="A58:B58"/>
    <mergeCell ref="A50:B50"/>
    <mergeCell ref="A51:B51"/>
    <mergeCell ref="A52:B52"/>
    <mergeCell ref="A53:B53"/>
    <mergeCell ref="A54:B54"/>
    <mergeCell ref="A55:B55"/>
    <mergeCell ref="A56:B56"/>
    <mergeCell ref="A61:B61"/>
    <mergeCell ref="A62:B62"/>
    <mergeCell ref="N63:R63"/>
    <mergeCell ref="N65:R65"/>
    <mergeCell ref="N64:Q64"/>
    <mergeCell ref="N62:T62"/>
    <mergeCell ref="N66:Q66"/>
    <mergeCell ref="A13:B13"/>
    <mergeCell ref="A1:W1"/>
    <mergeCell ref="A2:B5"/>
    <mergeCell ref="W3:W5"/>
    <mergeCell ref="T3:T5"/>
    <mergeCell ref="V4:V5"/>
    <mergeCell ref="U4:U5"/>
    <mergeCell ref="H2:O2"/>
    <mergeCell ref="C2:C5"/>
    <mergeCell ref="U3:V3"/>
    <mergeCell ref="N3:O3"/>
    <mergeCell ref="T2:V2"/>
    <mergeCell ref="N4:N5"/>
    <mergeCell ref="P3:P5"/>
    <mergeCell ref="S4:S5"/>
    <mergeCell ref="Q3:S3"/>
    <mergeCell ref="A8:B8"/>
    <mergeCell ref="A9:B9"/>
    <mergeCell ref="A10:B10"/>
    <mergeCell ref="A11:B11"/>
    <mergeCell ref="A12:B12"/>
    <mergeCell ref="A14:B14"/>
    <mergeCell ref="A17:B17"/>
    <mergeCell ref="A27:B27"/>
    <mergeCell ref="A28:B28"/>
    <mergeCell ref="A29:B29"/>
    <mergeCell ref="A22:B22"/>
    <mergeCell ref="A23:B23"/>
    <mergeCell ref="A25:B25"/>
    <mergeCell ref="A26:B26"/>
    <mergeCell ref="A15:B15"/>
    <mergeCell ref="A16:B16"/>
    <mergeCell ref="A18:B18"/>
    <mergeCell ref="A19:B19"/>
    <mergeCell ref="A20:B20"/>
    <mergeCell ref="A21:B21"/>
    <mergeCell ref="A24:B24"/>
    <mergeCell ref="A35:B35"/>
    <mergeCell ref="A31:B31"/>
    <mergeCell ref="A33:B33"/>
    <mergeCell ref="A34:B34"/>
    <mergeCell ref="A32:B32"/>
    <mergeCell ref="A30:B30"/>
    <mergeCell ref="A45:B45"/>
    <mergeCell ref="A44:B44"/>
    <mergeCell ref="A46:B46"/>
    <mergeCell ref="A36:B36"/>
    <mergeCell ref="A37:B37"/>
    <mergeCell ref="A39:B39"/>
    <mergeCell ref="A41:B41"/>
    <mergeCell ref="A42:B42"/>
    <mergeCell ref="A43:B43"/>
    <mergeCell ref="A40:B40"/>
    <mergeCell ref="A38:B38"/>
  </mergeCells>
  <printOptions/>
  <pageMargins left="0" right="0" top="0" bottom="0" header="0.1968503937007874" footer="0.1968503937007874"/>
  <pageSetup fitToHeight="1" fitToWidth="1" horizontalDpi="600" verticalDpi="600" orientation="landscape" paperSize="8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Анатолий</cp:lastModifiedBy>
  <cp:lastPrinted>2012-09-07T07:05:51Z</cp:lastPrinted>
  <dcterms:created xsi:type="dcterms:W3CDTF">2011-01-11T10:25:48Z</dcterms:created>
  <dcterms:modified xsi:type="dcterms:W3CDTF">2013-02-04T07:23:34Z</dcterms:modified>
  <cp:category/>
  <cp:version/>
  <cp:contentType/>
  <cp:contentStatus/>
</cp:coreProperties>
</file>